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提出一覧表" sheetId="1" state="visible" r:id="rId3"/>
    <sheet name="記入例" sheetId="2" state="visible" r:id="rId4"/>
    <sheet name="単価設定" sheetId="3" state="visible" r:id="rId5"/>
  </sheets>
  <definedNames>
    <definedName name="_xlnm.Print_Area" localSheetId="0">OFFSET('提出一覧表'!$A$1,0,0,IF(COUNTA('提出一覧表'!$B$12:$B$71)=0,31,MAX(31,LOOKUP(2,1/('提出一覧表'!$B$12:$B$71&lt;&gt;""),ROW('提出一覧表'!$B$12:$B$71)))),10)</definedName>
    <definedName name="_xlnm.Print_Area" localSheetId="1">OFFSET('記入例'!$A$1,0,0,IF(COUNTA('記入例'!$B$12:$B$71)=0,31,MAX(31,LOOKUP(2,1/('記入例'!$B$12:$B$71&lt;&gt;""),ROW('記入例'!$B$12:$B$71)))),10)</definedName>
    <definedName function="false" hidden="false" localSheetId="0" name="_xlnm.Print_Titles" vbProcedure="false">提出一覧表!$10:$11</definedName>
    <definedName function="false" hidden="false" localSheetId="1" name="_xlnm.Print_Titles" vbProcedure="false">記入例!$10:$11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<sst xmlns="http://schemas.openxmlformats.org/spreadsheetml/2006/main" count="102" uniqueCount="73">
  <si>
    <t xml:space="preserve">提出日</t>
  </si>
  <si>
    <t xml:space="preserve">提出一覧表（介護予防ケアマネジメント）</t>
  </si>
  <si>
    <r>
      <rPr>
        <sz val="9"/>
        <color rgb="FF000000"/>
        <rFont val="Noto Sans CJK SC"/>
        <family val="2"/>
      </rPr>
      <t xml:space="preserve">介護職員等処遇改善加算 対応版（令和</t>
    </r>
    <r>
      <rPr>
        <sz val="9"/>
        <color rgb="FF000000"/>
        <rFont val="MS Pゴシック"/>
        <family val="0"/>
        <charset val="1"/>
      </rPr>
      <t xml:space="preserve">8</t>
    </r>
    <r>
      <rPr>
        <sz val="9"/>
        <color rgb="FF000000"/>
        <rFont val="Noto Sans CJK SC"/>
        <family val="2"/>
      </rPr>
      <t xml:space="preserve">年</t>
    </r>
    <r>
      <rPr>
        <sz val="9"/>
        <color rgb="FF000000"/>
        <rFont val="MS Pゴシック"/>
        <family val="0"/>
        <charset val="1"/>
      </rPr>
      <t xml:space="preserve">10</t>
    </r>
    <r>
      <rPr>
        <sz val="9"/>
        <color rgb="FF000000"/>
        <rFont val="Noto Sans CJK SC"/>
        <family val="2"/>
      </rPr>
      <t xml:space="preserve">月提供分以降）</t>
    </r>
  </si>
  <si>
    <t xml:space="preserve">委託料　計</t>
  </si>
  <si>
    <t xml:space="preserve">事業所名：</t>
  </si>
  <si>
    <t xml:space="preserve">処遇改善加算　計</t>
  </si>
  <si>
    <t xml:space="preserve">事業所番号：</t>
  </si>
  <si>
    <t xml:space="preserve">合計金額（処遇改善加算込み）</t>
  </si>
  <si>
    <r>
      <rPr>
        <sz val="8.5"/>
        <color rgb="FF1F4E79"/>
        <rFont val="Noto Sans CJK SC"/>
        <family val="2"/>
      </rPr>
      <t xml:space="preserve">【入力方法】黄色のセルだけ入力してください。提供月・加算は▼から選択（加算は該当するとき「○」）。金額・合計は自動計算されます。
【印刷】名前を入力した行まで自動で印刷されます（最低</t>
    </r>
    <r>
      <rPr>
        <sz val="8.5"/>
        <color rgb="FF1F4E79"/>
        <rFont val="MS Pゴシック"/>
        <family val="0"/>
        <charset val="1"/>
      </rPr>
      <t xml:space="preserve">20</t>
    </r>
    <r>
      <rPr>
        <sz val="8.5"/>
        <color rgb="FF1F4E79"/>
        <rFont val="Noto Sans CJK SC"/>
        <family val="2"/>
      </rPr>
      <t xml:space="preserve">名分の枠を印刷・白黒印刷）。</t>
    </r>
    <r>
      <rPr>
        <sz val="8.5"/>
        <color rgb="FF1F4E79"/>
        <rFont val="MS Pゴシック"/>
        <family val="0"/>
        <charset val="1"/>
      </rPr>
      <t xml:space="preserve">60</t>
    </r>
    <r>
      <rPr>
        <sz val="8.5"/>
        <color rgb="FF1F4E79"/>
        <rFont val="Noto Sans CJK SC"/>
        <family val="2"/>
      </rPr>
      <t xml:space="preserve">名を超える場合は本様式をもう</t>
    </r>
    <r>
      <rPr>
        <sz val="8.5"/>
        <color rgb="FF1F4E79"/>
        <rFont val="MS Pゴシック"/>
        <family val="0"/>
        <charset val="1"/>
      </rPr>
      <t xml:space="preserve">1</t>
    </r>
    <r>
      <rPr>
        <sz val="8.5"/>
        <color rgb="FF1F4E79"/>
        <rFont val="Noto Sans CJK SC"/>
        <family val="2"/>
      </rPr>
      <t xml:space="preserve">部ご使用ください。</t>
    </r>
  </si>
  <si>
    <t xml:space="preserve">加算（○を選択）</t>
  </si>
  <si>
    <t xml:space="preserve">自動計算</t>
  </si>
  <si>
    <t xml:space="preserve">No</t>
  </si>
  <si>
    <t xml:space="preserve">氏　名</t>
  </si>
  <si>
    <t xml:space="preserve">提供月
▼選択</t>
  </si>
  <si>
    <t xml:space="preserve">初回
加算</t>
  </si>
  <si>
    <t xml:space="preserve">委託連携
加算</t>
  </si>
  <si>
    <t xml:space="preserve">委託料
（円）</t>
  </si>
  <si>
    <t xml:space="preserve">処遇改善
加算（円）</t>
  </si>
  <si>
    <t xml:space="preserve">請求金額
（円）</t>
  </si>
  <si>
    <t xml:space="preserve">サービス計画作成
依頼届出日</t>
  </si>
  <si>
    <t xml:space="preserve">備　考</t>
  </si>
  <si>
    <t xml:space="preserve">【記入例】</t>
  </si>
  <si>
    <t xml:space="preserve">○○居宅介護支援事業所</t>
  </si>
  <si>
    <t xml:space="preserve">3270000000</t>
  </si>
  <si>
    <t xml:space="preserve">浜田　花子</t>
  </si>
  <si>
    <r>
      <rPr>
        <sz val="10"/>
        <color rgb="FF000000"/>
        <rFont val="MS Pゴシック"/>
        <family val="0"/>
        <charset val="1"/>
      </rPr>
      <t xml:space="preserve">10</t>
    </r>
    <r>
      <rPr>
        <sz val="10"/>
        <color rgb="FF000000"/>
        <rFont val="Noto Sans CJK SC"/>
        <family val="2"/>
      </rPr>
      <t xml:space="preserve">月</t>
    </r>
  </si>
  <si>
    <t xml:space="preserve">江津　太郎</t>
  </si>
  <si>
    <t xml:space="preserve">○</t>
  </si>
  <si>
    <t xml:space="preserve">新規</t>
  </si>
  <si>
    <t xml:space="preserve">松江　一郎</t>
  </si>
  <si>
    <t xml:space="preserve">包括より引継ぎ</t>
  </si>
  <si>
    <t xml:space="preserve">出雲　次郎</t>
  </si>
  <si>
    <t xml:space="preserve">単価設定（地域包括支援センター記入用）</t>
  </si>
  <si>
    <t xml:space="preserve">※居宅介護支援事業所の方は変更しないでください。</t>
  </si>
  <si>
    <t xml:space="preserve">項目</t>
  </si>
  <si>
    <t xml:space="preserve">値</t>
  </si>
  <si>
    <t xml:space="preserve">説明</t>
  </si>
  <si>
    <t xml:space="preserve">提供月リスト</t>
  </si>
  <si>
    <t xml:space="preserve">介護予防ケアマネジメント費（単位）</t>
  </si>
  <si>
    <r>
      <rPr>
        <sz val="10"/>
        <color rgb="FF000000"/>
        <rFont val="Noto Sans CJK SC"/>
        <family val="2"/>
      </rPr>
      <t xml:space="preserve">介護予防ケアマネジメント費（ケアマネジメント</t>
    </r>
    <r>
      <rPr>
        <sz val="10"/>
        <color rgb="FF000000"/>
        <rFont val="MS Pゴシック"/>
        <family val="0"/>
        <charset val="1"/>
      </rPr>
      <t xml:space="preserve">A</t>
    </r>
    <r>
      <rPr>
        <sz val="10"/>
        <color rgb="FF000000"/>
        <rFont val="Noto Sans CJK SC"/>
        <family val="2"/>
      </rPr>
      <t xml:space="preserve">）　</t>
    </r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月につき</t>
    </r>
  </si>
  <si>
    <r>
      <rPr>
        <sz val="10"/>
        <color rgb="FF000000"/>
        <rFont val="MS Pゴシック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月</t>
    </r>
  </si>
  <si>
    <t xml:space="preserve">初回加算（単位）</t>
  </si>
  <si>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月につき</t>
    </r>
  </si>
  <si>
    <r>
      <rPr>
        <sz val="10"/>
        <color rgb="FF000000"/>
        <rFont val="MS Pゴシック"/>
        <family val="0"/>
        <charset val="1"/>
      </rPr>
      <t xml:space="preserve">5</t>
    </r>
    <r>
      <rPr>
        <sz val="10"/>
        <color rgb="FF000000"/>
        <rFont val="Noto Sans CJK SC"/>
        <family val="2"/>
      </rPr>
      <t xml:space="preserve">月</t>
    </r>
  </si>
  <si>
    <t xml:space="preserve">委託連携加算（単位）</t>
  </si>
  <si>
    <r>
      <rPr>
        <sz val="10"/>
        <color rgb="FF000000"/>
        <rFont val="MS Pゴシック"/>
        <family val="0"/>
        <charset val="1"/>
      </rPr>
      <t xml:space="preserve">6</t>
    </r>
    <r>
      <rPr>
        <sz val="10"/>
        <color rgb="FF000000"/>
        <rFont val="Noto Sans CJK SC"/>
        <family val="2"/>
      </rPr>
      <t xml:space="preserve">月</t>
    </r>
  </si>
  <si>
    <t xml:space="preserve">地域単価（円）</t>
  </si>
  <si>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単位あたりの単価（当地域：</t>
    </r>
    <r>
      <rPr>
        <sz val="10"/>
        <color rgb="FF000000"/>
        <rFont val="MS Pゴシック"/>
        <family val="0"/>
        <charset val="1"/>
      </rPr>
      <t xml:space="preserve">10.00</t>
    </r>
    <r>
      <rPr>
        <sz val="10"/>
        <color rgb="FF000000"/>
        <rFont val="Noto Sans CJK SC"/>
        <family val="2"/>
      </rPr>
      <t xml:space="preserve">円）</t>
    </r>
  </si>
  <si>
    <r>
      <rPr>
        <sz val="10"/>
        <color rgb="FF000000"/>
        <rFont val="MS Pゴシック"/>
        <family val="0"/>
        <charset val="1"/>
      </rPr>
      <t xml:space="preserve">7</t>
    </r>
    <r>
      <rPr>
        <sz val="10"/>
        <color rgb="FF000000"/>
        <rFont val="Noto Sans CJK SC"/>
        <family val="2"/>
      </rPr>
      <t xml:space="preserve">月</t>
    </r>
  </si>
  <si>
    <t xml:space="preserve">介護職員等処遇改善加算 加算率</t>
  </si>
  <si>
    <r>
      <rPr>
        <sz val="10"/>
        <color rgb="FF000000"/>
        <rFont val="Noto Sans CJK SC"/>
        <family val="2"/>
      </rPr>
      <t xml:space="preserve">介護予防ケアマネジメントの加算率（浜田地区広域行政組合：</t>
    </r>
    <r>
      <rPr>
        <sz val="10"/>
        <color rgb="FF000000"/>
        <rFont val="MS Pゴシック"/>
        <family val="0"/>
        <charset val="1"/>
      </rPr>
      <t xml:space="preserve">2.1%</t>
    </r>
    <r>
      <rPr>
        <sz val="10"/>
        <color rgb="FF000000"/>
        <rFont val="Noto Sans CJK SC"/>
        <family val="2"/>
      </rPr>
      <t xml:space="preserve">）</t>
    </r>
  </si>
  <si>
    <r>
      <rPr>
        <sz val="10"/>
        <color rgb="FF000000"/>
        <rFont val="MS Pゴシック"/>
        <family val="0"/>
        <charset val="1"/>
      </rPr>
      <t xml:space="preserve">8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</si>
  <si>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MS Pゴシック"/>
        <family val="0"/>
        <charset val="1"/>
      </rPr>
      <t xml:space="preserve">9</t>
    </r>
    <r>
      <rPr>
        <sz val="10"/>
        <color rgb="FF000000"/>
        <rFont val="Noto Sans CJK SC"/>
        <family val="2"/>
      </rPr>
      <t xml:space="preserve">月</t>
    </r>
  </si>
  <si>
    <t xml:space="preserve">【計算方法】</t>
  </si>
  <si>
    <t xml:space="preserve">① 総単位数 ＝ 介護予防ケアマネジメント費 ＋ 初回加算（○の場合）＋ 委託連携加算（○の場合）</t>
  </si>
  <si>
    <r>
      <rPr>
        <sz val="10"/>
        <color rgb="FF000000"/>
        <rFont val="MS Pゴシック"/>
        <family val="0"/>
        <charset val="1"/>
      </rPr>
      <t xml:space="preserve">11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</si>
  <si>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Noto Sans CJK SC"/>
        <family val="2"/>
      </rPr>
      <t xml:space="preserve">② 処遇改善加算（単位）＝ 総単位数 </t>
    </r>
    <r>
      <rPr>
        <sz val="10"/>
        <color rgb="FF000000"/>
        <rFont val="MS Pゴシック"/>
        <family val="0"/>
        <charset val="1"/>
      </rPr>
      <t xml:space="preserve">× </t>
    </r>
    <r>
      <rPr>
        <sz val="10"/>
        <color rgb="FF000000"/>
        <rFont val="Noto Sans CJK SC"/>
        <family val="2"/>
      </rPr>
      <t xml:space="preserve">加算率（</t>
    </r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単位未満四捨五入）</t>
    </r>
  </si>
  <si>
    <r>
      <rPr>
        <sz val="10"/>
        <color rgb="FF000000"/>
        <rFont val="MS Pゴシック"/>
        <family val="0"/>
        <charset val="1"/>
      </rPr>
      <t xml:space="preserve">12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</si>
  <si>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Noto Sans CJK SC"/>
        <family val="2"/>
      </rPr>
      <t xml:space="preserve">③ 請求金額 ＝ （総単位数 ＋ 処遇改善加算単位）</t>
    </r>
    <r>
      <rPr>
        <sz val="10"/>
        <color rgb="FF000000"/>
        <rFont val="MS Pゴシック"/>
        <family val="0"/>
        <charset val="1"/>
      </rPr>
      <t xml:space="preserve">× </t>
    </r>
    <r>
      <rPr>
        <sz val="10"/>
        <color rgb="FF000000"/>
        <rFont val="Noto Sans CJK SC"/>
        <family val="2"/>
      </rPr>
      <t xml:space="preserve">地域単価（</t>
    </r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円未満切り捨て）</t>
    </r>
  </si>
  <si>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</si>
  <si>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Noto Sans CJK SC"/>
        <family val="2"/>
      </rPr>
      <t xml:space="preserve">④ うち委託料 ＝ 総単位数 </t>
    </r>
    <r>
      <rPr>
        <sz val="10"/>
        <color rgb="FF000000"/>
        <rFont val="MS Pゴシック"/>
        <family val="0"/>
        <charset val="1"/>
      </rPr>
      <t xml:space="preserve">× </t>
    </r>
    <r>
      <rPr>
        <sz val="10"/>
        <color rgb="FF000000"/>
        <rFont val="Noto Sans CJK SC"/>
        <family val="2"/>
      </rPr>
      <t xml:space="preserve">地域単価（</t>
    </r>
    <r>
      <rPr>
        <sz val="10"/>
        <color rgb="FF000000"/>
        <rFont val="MS P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円未満切り捨て）、処遇改善加算額 ＝ ③ − ④</t>
    </r>
  </si>
  <si>
    <r>
      <rPr>
        <sz val="10"/>
        <color rgb="FF000000"/>
        <rFont val="MS P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</si>
  <si>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MS Pゴシック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月</t>
    </r>
  </si>
  <si>
    <t xml:space="preserve">【計算例】（地域単価・加算率は上の設定値で自動計算）</t>
  </si>
  <si>
    <t xml:space="preserve">算定パターン</t>
  </si>
  <si>
    <t xml:space="preserve">総単位数</t>
  </si>
  <si>
    <r>
      <rPr>
        <b val="true"/>
        <sz val="10"/>
        <color rgb="FF000000"/>
        <rFont val="Noto Sans CJK SC"/>
        <family val="2"/>
      </rPr>
      <t xml:space="preserve">処遇改善</t>
    </r>
    <r>
      <rPr>
        <b val="true"/>
        <sz val="10"/>
        <color rgb="FF000000"/>
        <rFont val="MS Pゴシック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単位</t>
    </r>
    <r>
      <rPr>
        <b val="true"/>
        <sz val="10"/>
        <color rgb="FF000000"/>
        <rFont val="MS Pゴシック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</si>
  <si>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請求金額</t>
    </r>
    <r>
      <rPr>
        <b val="true"/>
        <sz val="10"/>
        <color rgb="FF000000"/>
        <rFont val="MS Pゴシック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円</t>
    </r>
    <r>
      <rPr>
        <b val="true"/>
        <sz val="10"/>
        <color rgb="FF000000"/>
        <rFont val="MS Pゴシック"/>
        <family val="0"/>
        <charset val="1"/>
      </rPr>
      <t xml:space="preserve">)</t>
    </r>
  </si>
  <si>
    <t xml:space="preserve">介護予防ケアマネジメント費のみ</t>
  </si>
  <si>
    <t xml:space="preserve">＋初回加算</t>
  </si>
  <si>
    <t xml:space="preserve">＋委託連携加算</t>
  </si>
  <si>
    <t xml:space="preserve">＋初回加算＋委託連携加算</t>
  </si>
  <si>
    <r>
      <rPr>
        <sz val="9"/>
        <color rgb="FF000000"/>
        <rFont val="Noto Sans CJK SC"/>
        <family val="2"/>
      </rPr>
      <t xml:space="preserve">参考：介護保険最新情報</t>
    </r>
    <r>
      <rPr>
        <sz val="9"/>
        <color rgb="FF000000"/>
        <rFont val="MS Pゴシック"/>
        <family val="0"/>
        <charset val="1"/>
      </rPr>
      <t xml:space="preserve">Vol.1479</t>
    </r>
    <r>
      <rPr>
        <sz val="9"/>
        <color rgb="FF000000"/>
        <rFont val="Noto Sans CJK SC"/>
        <family val="2"/>
      </rPr>
      <t xml:space="preserve">（令和</t>
    </r>
    <r>
      <rPr>
        <sz val="9"/>
        <color rgb="FF000000"/>
        <rFont val="MS Pゴシック"/>
        <family val="0"/>
        <charset val="1"/>
      </rPr>
      <t xml:space="preserve">8</t>
    </r>
    <r>
      <rPr>
        <sz val="9"/>
        <color rgb="FF000000"/>
        <rFont val="Noto Sans CJK SC"/>
        <family val="2"/>
      </rPr>
      <t xml:space="preserve">年</t>
    </r>
    <r>
      <rPr>
        <sz val="9"/>
        <color rgb="FF000000"/>
        <rFont val="MS Pゴシック"/>
        <family val="0"/>
        <charset val="1"/>
      </rPr>
      <t xml:space="preserve">3</t>
    </r>
    <r>
      <rPr>
        <sz val="9"/>
        <color rgb="FF000000"/>
        <rFont val="Noto Sans CJK SC"/>
        <family val="2"/>
      </rPr>
      <t xml:space="preserve">月</t>
    </r>
    <r>
      <rPr>
        <sz val="9"/>
        <color rgb="FF000000"/>
        <rFont val="MS Pゴシック"/>
        <family val="0"/>
        <charset val="1"/>
      </rPr>
      <t xml:space="preserve">13</t>
    </r>
    <r>
      <rPr>
        <sz val="9"/>
        <color rgb="FF000000"/>
        <rFont val="Noto Sans CJK SC"/>
        <family val="2"/>
      </rPr>
      <t xml:space="preserve">日）表</t>
    </r>
    <r>
      <rPr>
        <sz val="9"/>
        <color rgb="FF000000"/>
        <rFont val="MS Pゴシック"/>
        <family val="0"/>
        <charset val="1"/>
      </rPr>
      <t xml:space="preserve">1-5</t>
    </r>
    <r>
      <rPr>
        <sz val="9"/>
        <color rgb="FF000000"/>
        <rFont val="Noto Sans CJK SC"/>
        <family val="2"/>
      </rPr>
      <t xml:space="preserve">、令和</t>
    </r>
    <r>
      <rPr>
        <sz val="9"/>
        <color rgb="FF000000"/>
        <rFont val="MS Pゴシック"/>
        <family val="0"/>
        <charset val="1"/>
      </rPr>
      <t xml:space="preserve">8</t>
    </r>
    <r>
      <rPr>
        <sz val="9"/>
        <color rgb="FF000000"/>
        <rFont val="Noto Sans CJK SC"/>
        <family val="2"/>
      </rPr>
      <t xml:space="preserve">年</t>
    </r>
    <r>
      <rPr>
        <sz val="9"/>
        <color rgb="FF000000"/>
        <rFont val="MS Pゴシック"/>
        <family val="0"/>
        <charset val="1"/>
      </rPr>
      <t xml:space="preserve">6</t>
    </r>
    <r>
      <rPr>
        <sz val="9"/>
        <color rgb="FF000000"/>
        <rFont val="Noto Sans CJK SC"/>
        <family val="2"/>
      </rPr>
      <t xml:space="preserve">月介護報酬改定 請求明細書記載例（介護予防支援）</t>
    </r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</si>
</sst>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-1030411]ggge\年m\月d\日;@"/>
    <numFmt numFmtId="166" formatCode="#,##0\円"/>
    <numFmt numFmtId="167" formatCode="@"/>
    <numFmt numFmtId="168" formatCode="#,##0\円;\-#,##0\円;&quot;&quot;"/>
    <numFmt numFmtId="169" formatCode="General"/>
    <numFmt numFmtId="170" formatCode="0.00"/>
    <numFmt numFmtId="171" formatCode="0.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Noto Sans CJK SC"/>
      <family val="2"/>
    </font>
    <font>
      <sz val="10"/>
      <color rgb="FF000000"/>
      <name val="MS Pゴシック"/>
      <family val="0"/>
      <charset val="1"/>
    </font>
    <font>
      <b val="true"/>
      <sz val="14"/>
      <color rgb="FF000000"/>
      <name val="Noto Sans CJK SC"/>
      <family val="2"/>
    </font>
    <font>
      <sz val="9"/>
      <color rgb="FF000000"/>
      <name val="Noto Sans CJK SC"/>
      <family val="2"/>
    </font>
    <font>
      <sz val="9"/>
      <color rgb="FF000000"/>
      <name val="MS Pゴシック"/>
      <family val="0"/>
      <charset val="1"/>
    </font>
    <font>
      <b val="true"/>
      <sz val="10"/>
      <color rgb="FF000000"/>
      <name val="MS Pゴシック"/>
      <family val="0"/>
      <charset val="1"/>
    </font>
    <font>
      <sz val="11"/>
      <color rgb="FF000000"/>
      <name val="MS Pゴシック"/>
      <family val="0"/>
      <charset val="1"/>
    </font>
    <font>
      <b val="true"/>
      <sz val="10"/>
      <color rgb="FF000000"/>
      <name val="Noto Sans CJK SC"/>
      <family val="2"/>
    </font>
    <font>
      <b val="true"/>
      <sz val="12"/>
      <color rgb="FFC00000"/>
      <name val="MS Pゴシック"/>
      <family val="0"/>
      <charset val="1"/>
    </font>
    <font>
      <b val="true"/>
      <sz val="12"/>
      <color rgb="FF000000"/>
      <name val="MS Pゴシック"/>
      <family val="0"/>
      <charset val="1"/>
    </font>
    <font>
      <sz val="8.5"/>
      <color rgb="FF1F4E79"/>
      <name val="Noto Sans CJK SC"/>
      <family val="2"/>
    </font>
    <font>
      <sz val="8.5"/>
      <color rgb="FF1F4E79"/>
      <name val="MS Pゴシック"/>
      <family val="0"/>
      <charset val="1"/>
    </font>
    <font>
      <b val="true"/>
      <sz val="9"/>
      <color rgb="FF000000"/>
      <name val="Noto Sans CJK SC"/>
      <family val="2"/>
    </font>
    <font>
      <b val="true"/>
      <sz val="9"/>
      <color rgb="FF000000"/>
      <name val="MS Pゴシック"/>
      <family val="0"/>
      <charset val="1"/>
    </font>
    <font>
      <b val="true"/>
      <sz val="12"/>
      <color rgb="FFC00000"/>
      <name val="Noto Sans CJK SC"/>
      <family val="2"/>
    </font>
    <font>
      <sz val="11"/>
      <color rgb="FF000000"/>
      <name val="Noto Sans CJK SC"/>
      <family val="2"/>
    </font>
    <font>
      <b val="true"/>
      <sz val="13"/>
      <color rgb="FF000000"/>
      <name val="Noto Sans CJK SC"/>
      <family val="2"/>
    </font>
    <font>
      <sz val="10"/>
      <color rgb="FFC0000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FDE9D9"/>
      </patternFill>
    </fill>
    <fill>
      <patternFill patternType="solid">
        <fgColor rgb="FFDCE6F1"/>
        <bgColor rgb="FFEEEEEE"/>
      </patternFill>
    </fill>
    <fill>
      <patternFill patternType="solid">
        <fgColor rgb="FFEEEEEE"/>
        <bgColor rgb="FFFDE9D9"/>
      </patternFill>
    </fill>
    <fill>
      <patternFill patternType="solid">
        <fgColor rgb="FFFDE9D9"/>
        <bgColor rgb="FFEEEEEE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2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tru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7" fontId="10" fillId="2" borderId="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5" borderId="3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5" fillId="4" borderId="2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8" fontId="9" fillId="4" borderId="2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5" fontId="5" fillId="2" borderId="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2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4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5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1" fontId="5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D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17"/>
    <col collapsed="false" customWidth="true" hidden="false" outlineLevel="0" max="3" min="3" style="0" width="8"/>
    <col collapsed="false" customWidth="true" hidden="false" outlineLevel="0" max="4" min="4" style="0" width="7.5"/>
    <col collapsed="false" customWidth="true" hidden="false" outlineLevel="0" max="5" min="5" style="0" width="8.5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3.5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true" outlineLevel="0" max="13" min="12" style="0" width="8"/>
  </cols>
  <sheetData>
    <row r="1" customFormat="false" ht="15" hidden="false" customHeight="false" outlineLevel="0" collapsed="false">
      <c r="H1" s="1" t="s">
        <v>0</v>
      </c>
      <c r="I1" s="2"/>
      <c r="J1" s="2"/>
    </row>
    <row r="3" customFormat="false" ht="21.6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6" customFormat="false" ht="21" hidden="false" customHeight="true" outlineLevel="0" collapsed="false">
      <c r="A6" s="5" t="s">
        <v>3</v>
      </c>
      <c r="B6" s="5"/>
      <c r="C6" s="5"/>
      <c r="D6" s="6" t="n">
        <f aca="false">SUM(F12:F71)</f>
        <v>0</v>
      </c>
      <c r="E6" s="6"/>
      <c r="G6" s="7" t="s">
        <v>4</v>
      </c>
      <c r="H6" s="8"/>
      <c r="I6" s="8"/>
      <c r="J6" s="8"/>
    </row>
    <row r="7" customFormat="false" ht="21" hidden="false" customHeight="true" outlineLevel="0" collapsed="false">
      <c r="A7" s="5" t="s">
        <v>5</v>
      </c>
      <c r="B7" s="5"/>
      <c r="C7" s="5"/>
      <c r="D7" s="6" t="n">
        <f aca="false">SUM(G12:G71)</f>
        <v>0</v>
      </c>
      <c r="E7" s="6"/>
      <c r="G7" s="7" t="s">
        <v>6</v>
      </c>
      <c r="H7" s="9"/>
      <c r="I7" s="9"/>
      <c r="J7" s="9"/>
    </row>
    <row r="8" customFormat="false" ht="24" hidden="false" customHeight="true" outlineLevel="0" collapsed="false">
      <c r="A8" s="10" t="s">
        <v>7</v>
      </c>
      <c r="B8" s="10"/>
      <c r="C8" s="10"/>
      <c r="D8" s="11" t="n">
        <f aca="false">SUM(H12:H71)</f>
        <v>0</v>
      </c>
      <c r="E8" s="11"/>
      <c r="F8" s="12" t="str">
        <f aca="false">COUNTA(B12:B71)&amp;"人分の給付管理票を提出"</f>
        <v>0人分の給付管理票を提出</v>
      </c>
      <c r="G8" s="12"/>
      <c r="H8" s="12"/>
      <c r="I8" s="12"/>
      <c r="J8" s="12"/>
    </row>
    <row r="9" customFormat="false" ht="30" hidden="false" customHeight="true" outlineLevel="0" collapsed="false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</row>
    <row r="10" customFormat="false" ht="15" hidden="false" customHeight="true" outlineLevel="0" collapsed="false">
      <c r="D10" s="14" t="s">
        <v>9</v>
      </c>
      <c r="E10" s="14"/>
      <c r="F10" s="15" t="s">
        <v>10</v>
      </c>
      <c r="G10" s="15"/>
      <c r="H10" s="15"/>
    </row>
    <row r="11" customFormat="false" ht="36" hidden="false" customHeight="true" outlineLevel="0" collapsed="false">
      <c r="A11" s="16" t="s">
        <v>11</v>
      </c>
      <c r="B11" s="14" t="s">
        <v>12</v>
      </c>
      <c r="C11" s="14" t="s">
        <v>13</v>
      </c>
      <c r="D11" s="14" t="s">
        <v>14</v>
      </c>
      <c r="E11" s="14" t="s">
        <v>15</v>
      </c>
      <c r="F11" s="14" t="s">
        <v>16</v>
      </c>
      <c r="G11" s="14" t="s">
        <v>17</v>
      </c>
      <c r="H11" s="14" t="s">
        <v>18</v>
      </c>
      <c r="I11" s="14" t="s">
        <v>19</v>
      </c>
      <c r="J11" s="14" t="s">
        <v>20</v>
      </c>
    </row>
    <row r="12" customFormat="false" ht="21" hidden="false" customHeight="true" outlineLevel="0" collapsed="false">
      <c r="A12" s="17" t="n">
        <v>1</v>
      </c>
      <c r="B12" s="18"/>
      <c r="C12" s="19"/>
      <c r="D12" s="19"/>
      <c r="E12" s="19"/>
      <c r="F12" s="20" t="str">
        <f aca="false">IF(C12="","",ROUNDDOWN(L12*単価設定!$B$7,0))</f>
        <v/>
      </c>
      <c r="G12" s="20" t="str">
        <f aca="false">IF(C12="","",H12-F12)</f>
        <v/>
      </c>
      <c r="H12" s="21" t="str">
        <f aca="false">IF(C12="","",ROUNDDOWN((L12+M12)*単価設定!$B$7,0))</f>
        <v/>
      </c>
      <c r="I12" s="22"/>
      <c r="J12" s="23"/>
      <c r="L12" s="0" t="str">
        <f aca="false">IF(C12="","",単価設定!$B$4+IF(D12="○",単価設定!$B$5,0)+IF(E12="○",単価設定!$B$6,0))</f>
        <v/>
      </c>
      <c r="M12" s="0" t="str">
        <f aca="false">IF(C12="","",ROUND(L12*単価設定!$B$8,0))</f>
        <v/>
      </c>
    </row>
    <row r="13" customFormat="false" ht="21" hidden="false" customHeight="true" outlineLevel="0" collapsed="false">
      <c r="A13" s="17" t="n">
        <v>2</v>
      </c>
      <c r="B13" s="18"/>
      <c r="C13" s="19"/>
      <c r="D13" s="19"/>
      <c r="E13" s="19"/>
      <c r="F13" s="20" t="str">
        <f aca="false">IF(C13="","",ROUNDDOWN(L13*単価設定!$B$7,0))</f>
        <v/>
      </c>
      <c r="G13" s="20" t="str">
        <f aca="false">IF(C13="","",H13-F13)</f>
        <v/>
      </c>
      <c r="H13" s="21" t="str">
        <f aca="false">IF(C13="","",ROUNDDOWN((L13+M13)*単価設定!$B$7,0))</f>
        <v/>
      </c>
      <c r="I13" s="22"/>
      <c r="J13" s="23"/>
      <c r="L13" s="0" t="str">
        <f aca="false">IF(C13="","",単価設定!$B$4+IF(D13="○",単価設定!$B$5,0)+IF(E13="○",単価設定!$B$6,0))</f>
        <v/>
      </c>
      <c r="M13" s="0" t="str">
        <f aca="false">IF(C13="","",ROUND(L13*単価設定!$B$8,0))</f>
        <v/>
      </c>
    </row>
    <row r="14" customFormat="false" ht="21" hidden="false" customHeight="true" outlineLevel="0" collapsed="false">
      <c r="A14" s="17" t="n">
        <v>3</v>
      </c>
      <c r="B14" s="18"/>
      <c r="C14" s="19"/>
      <c r="D14" s="19"/>
      <c r="E14" s="19"/>
      <c r="F14" s="20" t="str">
        <f aca="false">IF(C14="","",ROUNDDOWN(L14*単価設定!$B$7,0))</f>
        <v/>
      </c>
      <c r="G14" s="20" t="str">
        <f aca="false">IF(C14="","",H14-F14)</f>
        <v/>
      </c>
      <c r="H14" s="21" t="str">
        <f aca="false">IF(C14="","",ROUNDDOWN((L14+M14)*単価設定!$B$7,0))</f>
        <v/>
      </c>
      <c r="I14" s="22"/>
      <c r="J14" s="23"/>
      <c r="L14" s="0" t="str">
        <f aca="false">IF(C14="","",単価設定!$B$4+IF(D14="○",単価設定!$B$5,0)+IF(E14="○",単価設定!$B$6,0))</f>
        <v/>
      </c>
      <c r="M14" s="0" t="str">
        <f aca="false">IF(C14="","",ROUND(L14*単価設定!$B$8,0))</f>
        <v/>
      </c>
    </row>
    <row r="15" customFormat="false" ht="21" hidden="false" customHeight="true" outlineLevel="0" collapsed="false">
      <c r="A15" s="17" t="n">
        <v>4</v>
      </c>
      <c r="B15" s="18"/>
      <c r="C15" s="19"/>
      <c r="D15" s="19"/>
      <c r="E15" s="19"/>
      <c r="F15" s="20" t="str">
        <f aca="false">IF(C15="","",ROUNDDOWN(L15*単価設定!$B$7,0))</f>
        <v/>
      </c>
      <c r="G15" s="20" t="str">
        <f aca="false">IF(C15="","",H15-F15)</f>
        <v/>
      </c>
      <c r="H15" s="21" t="str">
        <f aca="false">IF(C15="","",ROUNDDOWN((L15+M15)*単価設定!$B$7,0))</f>
        <v/>
      </c>
      <c r="I15" s="22"/>
      <c r="J15" s="23"/>
      <c r="L15" s="0" t="str">
        <f aca="false">IF(C15="","",単価設定!$B$4+IF(D15="○",単価設定!$B$5,0)+IF(E15="○",単価設定!$B$6,0))</f>
        <v/>
      </c>
      <c r="M15" s="0" t="str">
        <f aca="false">IF(C15="","",ROUND(L15*単価設定!$B$8,0))</f>
        <v/>
      </c>
    </row>
    <row r="16" customFormat="false" ht="21" hidden="false" customHeight="true" outlineLevel="0" collapsed="false">
      <c r="A16" s="17" t="n">
        <v>5</v>
      </c>
      <c r="B16" s="18"/>
      <c r="C16" s="19"/>
      <c r="D16" s="19"/>
      <c r="E16" s="19"/>
      <c r="F16" s="20" t="str">
        <f aca="false">IF(C16="","",ROUNDDOWN(L16*単価設定!$B$7,0))</f>
        <v/>
      </c>
      <c r="G16" s="20" t="str">
        <f aca="false">IF(C16="","",H16-F16)</f>
        <v/>
      </c>
      <c r="H16" s="21" t="str">
        <f aca="false">IF(C16="","",ROUNDDOWN((L16+M16)*単価設定!$B$7,0))</f>
        <v/>
      </c>
      <c r="I16" s="22"/>
      <c r="J16" s="23"/>
      <c r="L16" s="0" t="str">
        <f aca="false">IF(C16="","",単価設定!$B$4+IF(D16="○",単価設定!$B$5,0)+IF(E16="○",単価設定!$B$6,0))</f>
        <v/>
      </c>
      <c r="M16" s="0" t="str">
        <f aca="false">IF(C16="","",ROUND(L16*単価設定!$B$8,0))</f>
        <v/>
      </c>
    </row>
    <row r="17" customFormat="false" ht="21" hidden="false" customHeight="true" outlineLevel="0" collapsed="false">
      <c r="A17" s="17" t="n">
        <v>6</v>
      </c>
      <c r="B17" s="18"/>
      <c r="C17" s="19"/>
      <c r="D17" s="19"/>
      <c r="E17" s="19"/>
      <c r="F17" s="20" t="str">
        <f aca="false">IF(C17="","",ROUNDDOWN(L17*単価設定!$B$7,0))</f>
        <v/>
      </c>
      <c r="G17" s="20" t="str">
        <f aca="false">IF(C17="","",H17-F17)</f>
        <v/>
      </c>
      <c r="H17" s="21" t="str">
        <f aca="false">IF(C17="","",ROUNDDOWN((L17+M17)*単価設定!$B$7,0))</f>
        <v/>
      </c>
      <c r="I17" s="22"/>
      <c r="J17" s="23"/>
      <c r="L17" s="0" t="str">
        <f aca="false">IF(C17="","",単価設定!$B$4+IF(D17="○",単価設定!$B$5,0)+IF(E17="○",単価設定!$B$6,0))</f>
        <v/>
      </c>
      <c r="M17" s="0" t="str">
        <f aca="false">IF(C17="","",ROUND(L17*単価設定!$B$8,0))</f>
        <v/>
      </c>
    </row>
    <row r="18" customFormat="false" ht="21" hidden="false" customHeight="true" outlineLevel="0" collapsed="false">
      <c r="A18" s="17" t="n">
        <v>7</v>
      </c>
      <c r="B18" s="18"/>
      <c r="C18" s="19"/>
      <c r="D18" s="19"/>
      <c r="E18" s="19"/>
      <c r="F18" s="20" t="str">
        <f aca="false">IF(C18="","",ROUNDDOWN(L18*単価設定!$B$7,0))</f>
        <v/>
      </c>
      <c r="G18" s="20" t="str">
        <f aca="false">IF(C18="","",H18-F18)</f>
        <v/>
      </c>
      <c r="H18" s="21" t="str">
        <f aca="false">IF(C18="","",ROUNDDOWN((L18+M18)*単価設定!$B$7,0))</f>
        <v/>
      </c>
      <c r="I18" s="22"/>
      <c r="J18" s="23"/>
      <c r="L18" s="0" t="str">
        <f aca="false">IF(C18="","",単価設定!$B$4+IF(D18="○",単価設定!$B$5,0)+IF(E18="○",単価設定!$B$6,0))</f>
        <v/>
      </c>
      <c r="M18" s="0" t="str">
        <f aca="false">IF(C18="","",ROUND(L18*単価設定!$B$8,0))</f>
        <v/>
      </c>
    </row>
    <row r="19" customFormat="false" ht="21" hidden="false" customHeight="true" outlineLevel="0" collapsed="false">
      <c r="A19" s="17" t="n">
        <v>8</v>
      </c>
      <c r="B19" s="18"/>
      <c r="C19" s="19"/>
      <c r="D19" s="19"/>
      <c r="E19" s="19"/>
      <c r="F19" s="20" t="str">
        <f aca="false">IF(C19="","",ROUNDDOWN(L19*単価設定!$B$7,0))</f>
        <v/>
      </c>
      <c r="G19" s="20" t="str">
        <f aca="false">IF(C19="","",H19-F19)</f>
        <v/>
      </c>
      <c r="H19" s="21" t="str">
        <f aca="false">IF(C19="","",ROUNDDOWN((L19+M19)*単価設定!$B$7,0))</f>
        <v/>
      </c>
      <c r="I19" s="22"/>
      <c r="J19" s="23"/>
      <c r="L19" s="0" t="str">
        <f aca="false">IF(C19="","",単価設定!$B$4+IF(D19="○",単価設定!$B$5,0)+IF(E19="○",単価設定!$B$6,0))</f>
        <v/>
      </c>
      <c r="M19" s="0" t="str">
        <f aca="false">IF(C19="","",ROUND(L19*単価設定!$B$8,0))</f>
        <v/>
      </c>
    </row>
    <row r="20" customFormat="false" ht="21" hidden="false" customHeight="true" outlineLevel="0" collapsed="false">
      <c r="A20" s="17" t="n">
        <v>9</v>
      </c>
      <c r="B20" s="18"/>
      <c r="C20" s="19"/>
      <c r="D20" s="19"/>
      <c r="E20" s="19"/>
      <c r="F20" s="20" t="str">
        <f aca="false">IF(C20="","",ROUNDDOWN(L20*単価設定!$B$7,0))</f>
        <v/>
      </c>
      <c r="G20" s="20" t="str">
        <f aca="false">IF(C20="","",H20-F20)</f>
        <v/>
      </c>
      <c r="H20" s="21" t="str">
        <f aca="false">IF(C20="","",ROUNDDOWN((L20+M20)*単価設定!$B$7,0))</f>
        <v/>
      </c>
      <c r="I20" s="22"/>
      <c r="J20" s="23"/>
      <c r="L20" s="0" t="str">
        <f aca="false">IF(C20="","",単価設定!$B$4+IF(D20="○",単価設定!$B$5,0)+IF(E20="○",単価設定!$B$6,0))</f>
        <v/>
      </c>
      <c r="M20" s="0" t="str">
        <f aca="false">IF(C20="","",ROUND(L20*単価設定!$B$8,0))</f>
        <v/>
      </c>
    </row>
    <row r="21" customFormat="false" ht="21" hidden="false" customHeight="true" outlineLevel="0" collapsed="false">
      <c r="A21" s="17" t="n">
        <v>10</v>
      </c>
      <c r="B21" s="18"/>
      <c r="C21" s="19"/>
      <c r="D21" s="19"/>
      <c r="E21" s="19"/>
      <c r="F21" s="20" t="str">
        <f aca="false">IF(C21="","",ROUNDDOWN(L21*単価設定!$B$7,0))</f>
        <v/>
      </c>
      <c r="G21" s="20" t="str">
        <f aca="false">IF(C21="","",H21-F21)</f>
        <v/>
      </c>
      <c r="H21" s="21" t="str">
        <f aca="false">IF(C21="","",ROUNDDOWN((L21+M21)*単価設定!$B$7,0))</f>
        <v/>
      </c>
      <c r="I21" s="22"/>
      <c r="J21" s="23"/>
      <c r="L21" s="0" t="str">
        <f aca="false">IF(C21="","",単価設定!$B$4+IF(D21="○",単価設定!$B$5,0)+IF(E21="○",単価設定!$B$6,0))</f>
        <v/>
      </c>
      <c r="M21" s="0" t="str">
        <f aca="false">IF(C21="","",ROUND(L21*単価設定!$B$8,0))</f>
        <v/>
      </c>
    </row>
    <row r="22" customFormat="false" ht="21" hidden="false" customHeight="true" outlineLevel="0" collapsed="false">
      <c r="A22" s="17" t="n">
        <v>11</v>
      </c>
      <c r="B22" s="18"/>
      <c r="C22" s="19"/>
      <c r="D22" s="19"/>
      <c r="E22" s="19"/>
      <c r="F22" s="20" t="str">
        <f aca="false">IF(C22="","",ROUNDDOWN(L22*単価設定!$B$7,0))</f>
        <v/>
      </c>
      <c r="G22" s="20" t="str">
        <f aca="false">IF(C22="","",H22-F22)</f>
        <v/>
      </c>
      <c r="H22" s="21" t="str">
        <f aca="false">IF(C22="","",ROUNDDOWN((L22+M22)*単価設定!$B$7,0))</f>
        <v/>
      </c>
      <c r="I22" s="22"/>
      <c r="J22" s="23"/>
      <c r="L22" s="0" t="str">
        <f aca="false">IF(C22="","",単価設定!$B$4+IF(D22="○",単価設定!$B$5,0)+IF(E22="○",単価設定!$B$6,0))</f>
        <v/>
      </c>
      <c r="M22" s="0" t="str">
        <f aca="false">IF(C22="","",ROUND(L22*単価設定!$B$8,0))</f>
        <v/>
      </c>
    </row>
    <row r="23" customFormat="false" ht="21" hidden="false" customHeight="true" outlineLevel="0" collapsed="false">
      <c r="A23" s="17" t="n">
        <v>12</v>
      </c>
      <c r="B23" s="18"/>
      <c r="C23" s="19"/>
      <c r="D23" s="19"/>
      <c r="E23" s="19"/>
      <c r="F23" s="20" t="str">
        <f aca="false">IF(C23="","",ROUNDDOWN(L23*単価設定!$B$7,0))</f>
        <v/>
      </c>
      <c r="G23" s="20" t="str">
        <f aca="false">IF(C23="","",H23-F23)</f>
        <v/>
      </c>
      <c r="H23" s="21" t="str">
        <f aca="false">IF(C23="","",ROUNDDOWN((L23+M23)*単価設定!$B$7,0))</f>
        <v/>
      </c>
      <c r="I23" s="22"/>
      <c r="J23" s="23"/>
      <c r="L23" s="0" t="str">
        <f aca="false">IF(C23="","",単価設定!$B$4+IF(D23="○",単価設定!$B$5,0)+IF(E23="○",単価設定!$B$6,0))</f>
        <v/>
      </c>
      <c r="M23" s="0" t="str">
        <f aca="false">IF(C23="","",ROUND(L23*単価設定!$B$8,0))</f>
        <v/>
      </c>
    </row>
    <row r="24" customFormat="false" ht="21" hidden="false" customHeight="true" outlineLevel="0" collapsed="false">
      <c r="A24" s="17" t="n">
        <v>13</v>
      </c>
      <c r="B24" s="18"/>
      <c r="C24" s="19"/>
      <c r="D24" s="19"/>
      <c r="E24" s="19"/>
      <c r="F24" s="20" t="str">
        <f aca="false">IF(C24="","",ROUNDDOWN(L24*単価設定!$B$7,0))</f>
        <v/>
      </c>
      <c r="G24" s="20" t="str">
        <f aca="false">IF(C24="","",H24-F24)</f>
        <v/>
      </c>
      <c r="H24" s="21" t="str">
        <f aca="false">IF(C24="","",ROUNDDOWN((L24+M24)*単価設定!$B$7,0))</f>
        <v/>
      </c>
      <c r="I24" s="22"/>
      <c r="J24" s="23"/>
      <c r="L24" s="0" t="str">
        <f aca="false">IF(C24="","",単価設定!$B$4+IF(D24="○",単価設定!$B$5,0)+IF(E24="○",単価設定!$B$6,0))</f>
        <v/>
      </c>
      <c r="M24" s="0" t="str">
        <f aca="false">IF(C24="","",ROUND(L24*単価設定!$B$8,0))</f>
        <v/>
      </c>
    </row>
    <row r="25" customFormat="false" ht="21" hidden="false" customHeight="true" outlineLevel="0" collapsed="false">
      <c r="A25" s="17" t="n">
        <v>14</v>
      </c>
      <c r="B25" s="18"/>
      <c r="C25" s="19"/>
      <c r="D25" s="19"/>
      <c r="E25" s="19"/>
      <c r="F25" s="20" t="str">
        <f aca="false">IF(C25="","",ROUNDDOWN(L25*単価設定!$B$7,0))</f>
        <v/>
      </c>
      <c r="G25" s="20" t="str">
        <f aca="false">IF(C25="","",H25-F25)</f>
        <v/>
      </c>
      <c r="H25" s="21" t="str">
        <f aca="false">IF(C25="","",ROUNDDOWN((L25+M25)*単価設定!$B$7,0))</f>
        <v/>
      </c>
      <c r="I25" s="22"/>
      <c r="J25" s="23"/>
      <c r="L25" s="0" t="str">
        <f aca="false">IF(C25="","",単価設定!$B$4+IF(D25="○",単価設定!$B$5,0)+IF(E25="○",単価設定!$B$6,0))</f>
        <v/>
      </c>
      <c r="M25" s="0" t="str">
        <f aca="false">IF(C25="","",ROUND(L25*単価設定!$B$8,0))</f>
        <v/>
      </c>
    </row>
    <row r="26" customFormat="false" ht="21" hidden="false" customHeight="true" outlineLevel="0" collapsed="false">
      <c r="A26" s="17" t="n">
        <v>15</v>
      </c>
      <c r="B26" s="18"/>
      <c r="C26" s="19"/>
      <c r="D26" s="19"/>
      <c r="E26" s="19"/>
      <c r="F26" s="20" t="str">
        <f aca="false">IF(C26="","",ROUNDDOWN(L26*単価設定!$B$7,0))</f>
        <v/>
      </c>
      <c r="G26" s="20" t="str">
        <f aca="false">IF(C26="","",H26-F26)</f>
        <v/>
      </c>
      <c r="H26" s="21" t="str">
        <f aca="false">IF(C26="","",ROUNDDOWN((L26+M26)*単価設定!$B$7,0))</f>
        <v/>
      </c>
      <c r="I26" s="22"/>
      <c r="J26" s="23"/>
      <c r="L26" s="0" t="str">
        <f aca="false">IF(C26="","",単価設定!$B$4+IF(D26="○",単価設定!$B$5,0)+IF(E26="○",単価設定!$B$6,0))</f>
        <v/>
      </c>
      <c r="M26" s="0" t="str">
        <f aca="false">IF(C26="","",ROUND(L26*単価設定!$B$8,0))</f>
        <v/>
      </c>
    </row>
    <row r="27" customFormat="false" ht="21" hidden="false" customHeight="true" outlineLevel="0" collapsed="false">
      <c r="A27" s="17" t="n">
        <v>16</v>
      </c>
      <c r="B27" s="18"/>
      <c r="C27" s="19"/>
      <c r="D27" s="19"/>
      <c r="E27" s="19"/>
      <c r="F27" s="20" t="str">
        <f aca="false">IF(C27="","",ROUNDDOWN(L27*単価設定!$B$7,0))</f>
        <v/>
      </c>
      <c r="G27" s="20" t="str">
        <f aca="false">IF(C27="","",H27-F27)</f>
        <v/>
      </c>
      <c r="H27" s="21" t="str">
        <f aca="false">IF(C27="","",ROUNDDOWN((L27+M27)*単価設定!$B$7,0))</f>
        <v/>
      </c>
      <c r="I27" s="22"/>
      <c r="J27" s="23"/>
      <c r="L27" s="0" t="str">
        <f aca="false">IF(C27="","",単価設定!$B$4+IF(D27="○",単価設定!$B$5,0)+IF(E27="○",単価設定!$B$6,0))</f>
        <v/>
      </c>
      <c r="M27" s="0" t="str">
        <f aca="false">IF(C27="","",ROUND(L27*単価設定!$B$8,0))</f>
        <v/>
      </c>
    </row>
    <row r="28" customFormat="false" ht="21" hidden="false" customHeight="true" outlineLevel="0" collapsed="false">
      <c r="A28" s="17" t="n">
        <v>17</v>
      </c>
      <c r="B28" s="18"/>
      <c r="C28" s="19"/>
      <c r="D28" s="19"/>
      <c r="E28" s="19"/>
      <c r="F28" s="20" t="str">
        <f aca="false">IF(C28="","",ROUNDDOWN(L28*単価設定!$B$7,0))</f>
        <v/>
      </c>
      <c r="G28" s="20" t="str">
        <f aca="false">IF(C28="","",H28-F28)</f>
        <v/>
      </c>
      <c r="H28" s="21" t="str">
        <f aca="false">IF(C28="","",ROUNDDOWN((L28+M28)*単価設定!$B$7,0))</f>
        <v/>
      </c>
      <c r="I28" s="22"/>
      <c r="J28" s="23"/>
      <c r="L28" s="0" t="str">
        <f aca="false">IF(C28="","",単価設定!$B$4+IF(D28="○",単価設定!$B$5,0)+IF(E28="○",単価設定!$B$6,0))</f>
        <v/>
      </c>
      <c r="M28" s="0" t="str">
        <f aca="false">IF(C28="","",ROUND(L28*単価設定!$B$8,0))</f>
        <v/>
      </c>
    </row>
    <row r="29" customFormat="false" ht="21" hidden="false" customHeight="true" outlineLevel="0" collapsed="false">
      <c r="A29" s="17" t="n">
        <v>18</v>
      </c>
      <c r="B29" s="18"/>
      <c r="C29" s="19"/>
      <c r="D29" s="19"/>
      <c r="E29" s="19"/>
      <c r="F29" s="20" t="str">
        <f aca="false">IF(C29="","",ROUNDDOWN(L29*単価設定!$B$7,0))</f>
        <v/>
      </c>
      <c r="G29" s="20" t="str">
        <f aca="false">IF(C29="","",H29-F29)</f>
        <v/>
      </c>
      <c r="H29" s="21" t="str">
        <f aca="false">IF(C29="","",ROUNDDOWN((L29+M29)*単価設定!$B$7,0))</f>
        <v/>
      </c>
      <c r="I29" s="22"/>
      <c r="J29" s="23"/>
      <c r="L29" s="0" t="str">
        <f aca="false">IF(C29="","",単価設定!$B$4+IF(D29="○",単価設定!$B$5,0)+IF(E29="○",単価設定!$B$6,0))</f>
        <v/>
      </c>
      <c r="M29" s="0" t="str">
        <f aca="false">IF(C29="","",ROUND(L29*単価設定!$B$8,0))</f>
        <v/>
      </c>
    </row>
    <row r="30" customFormat="false" ht="21" hidden="false" customHeight="true" outlineLevel="0" collapsed="false">
      <c r="A30" s="17" t="n">
        <v>19</v>
      </c>
      <c r="B30" s="18"/>
      <c r="C30" s="19"/>
      <c r="D30" s="19"/>
      <c r="E30" s="19"/>
      <c r="F30" s="20" t="str">
        <f aca="false">IF(C30="","",ROUNDDOWN(L30*単価設定!$B$7,0))</f>
        <v/>
      </c>
      <c r="G30" s="20" t="str">
        <f aca="false">IF(C30="","",H30-F30)</f>
        <v/>
      </c>
      <c r="H30" s="21" t="str">
        <f aca="false">IF(C30="","",ROUNDDOWN((L30+M30)*単価設定!$B$7,0))</f>
        <v/>
      </c>
      <c r="I30" s="22"/>
      <c r="J30" s="23"/>
      <c r="L30" s="0" t="str">
        <f aca="false">IF(C30="","",単価設定!$B$4+IF(D30="○",単価設定!$B$5,0)+IF(E30="○",単価設定!$B$6,0))</f>
        <v/>
      </c>
      <c r="M30" s="0" t="str">
        <f aca="false">IF(C30="","",ROUND(L30*単価設定!$B$8,0))</f>
        <v/>
      </c>
    </row>
    <row r="31" customFormat="false" ht="21" hidden="false" customHeight="true" outlineLevel="0" collapsed="false">
      <c r="A31" s="17" t="n">
        <v>20</v>
      </c>
      <c r="B31" s="18"/>
      <c r="C31" s="19"/>
      <c r="D31" s="19"/>
      <c r="E31" s="19"/>
      <c r="F31" s="20" t="str">
        <f aca="false">IF(C31="","",ROUNDDOWN(L31*単価設定!$B$7,0))</f>
        <v/>
      </c>
      <c r="G31" s="20" t="str">
        <f aca="false">IF(C31="","",H31-F31)</f>
        <v/>
      </c>
      <c r="H31" s="21" t="str">
        <f aca="false">IF(C31="","",ROUNDDOWN((L31+M31)*単価設定!$B$7,0))</f>
        <v/>
      </c>
      <c r="I31" s="22"/>
      <c r="J31" s="23"/>
      <c r="L31" s="0" t="str">
        <f aca="false">IF(C31="","",単価設定!$B$4+IF(D31="○",単価設定!$B$5,0)+IF(E31="○",単価設定!$B$6,0))</f>
        <v/>
      </c>
      <c r="M31" s="0" t="str">
        <f aca="false">IF(C31="","",ROUND(L31*単価設定!$B$8,0))</f>
        <v/>
      </c>
    </row>
    <row r="32" customFormat="false" ht="21" hidden="false" customHeight="true" outlineLevel="0" collapsed="false">
      <c r="A32" s="17" t="n">
        <v>21</v>
      </c>
      <c r="B32" s="18"/>
      <c r="C32" s="19"/>
      <c r="D32" s="19"/>
      <c r="E32" s="19"/>
      <c r="F32" s="20" t="str">
        <f aca="false">IF(C32="","",ROUNDDOWN(L32*単価設定!$B$7,0))</f>
        <v/>
      </c>
      <c r="G32" s="20" t="str">
        <f aca="false">IF(C32="","",H32-F32)</f>
        <v/>
      </c>
      <c r="H32" s="21" t="str">
        <f aca="false">IF(C32="","",ROUNDDOWN((L32+M32)*単価設定!$B$7,0))</f>
        <v/>
      </c>
      <c r="I32" s="22"/>
      <c r="J32" s="23"/>
      <c r="L32" s="0" t="str">
        <f aca="false">IF(C32="","",単価設定!$B$4+IF(D32="○",単価設定!$B$5,0)+IF(E32="○",単価設定!$B$6,0))</f>
        <v/>
      </c>
      <c r="M32" s="0" t="str">
        <f aca="false">IF(C32="","",ROUND(L32*単価設定!$B$8,0))</f>
        <v/>
      </c>
    </row>
    <row r="33" customFormat="false" ht="21" hidden="false" customHeight="true" outlineLevel="0" collapsed="false">
      <c r="A33" s="17" t="n">
        <v>22</v>
      </c>
      <c r="B33" s="18"/>
      <c r="C33" s="19"/>
      <c r="D33" s="19"/>
      <c r="E33" s="19"/>
      <c r="F33" s="20" t="str">
        <f aca="false">IF(C33="","",ROUNDDOWN(L33*単価設定!$B$7,0))</f>
        <v/>
      </c>
      <c r="G33" s="20" t="str">
        <f aca="false">IF(C33="","",H33-F33)</f>
        <v/>
      </c>
      <c r="H33" s="21" t="str">
        <f aca="false">IF(C33="","",ROUNDDOWN((L33+M33)*単価設定!$B$7,0))</f>
        <v/>
      </c>
      <c r="I33" s="22"/>
      <c r="J33" s="23"/>
      <c r="L33" s="0" t="str">
        <f aca="false">IF(C33="","",単価設定!$B$4+IF(D33="○",単価設定!$B$5,0)+IF(E33="○",単価設定!$B$6,0))</f>
        <v/>
      </c>
      <c r="M33" s="0" t="str">
        <f aca="false">IF(C33="","",ROUND(L33*単価設定!$B$8,0))</f>
        <v/>
      </c>
    </row>
    <row r="34" customFormat="false" ht="21" hidden="false" customHeight="true" outlineLevel="0" collapsed="false">
      <c r="A34" s="17" t="n">
        <v>23</v>
      </c>
      <c r="B34" s="18"/>
      <c r="C34" s="19"/>
      <c r="D34" s="19"/>
      <c r="E34" s="19"/>
      <c r="F34" s="20" t="str">
        <f aca="false">IF(C34="","",ROUNDDOWN(L34*単価設定!$B$7,0))</f>
        <v/>
      </c>
      <c r="G34" s="20" t="str">
        <f aca="false">IF(C34="","",H34-F34)</f>
        <v/>
      </c>
      <c r="H34" s="21" t="str">
        <f aca="false">IF(C34="","",ROUNDDOWN((L34+M34)*単価設定!$B$7,0))</f>
        <v/>
      </c>
      <c r="I34" s="22"/>
      <c r="J34" s="23"/>
      <c r="L34" s="0" t="str">
        <f aca="false">IF(C34="","",単価設定!$B$4+IF(D34="○",単価設定!$B$5,0)+IF(E34="○",単価設定!$B$6,0))</f>
        <v/>
      </c>
      <c r="M34" s="0" t="str">
        <f aca="false">IF(C34="","",ROUND(L34*単価設定!$B$8,0))</f>
        <v/>
      </c>
    </row>
    <row r="35" customFormat="false" ht="21" hidden="false" customHeight="true" outlineLevel="0" collapsed="false">
      <c r="A35" s="17" t="n">
        <v>24</v>
      </c>
      <c r="B35" s="18"/>
      <c r="C35" s="19"/>
      <c r="D35" s="19"/>
      <c r="E35" s="19"/>
      <c r="F35" s="20" t="str">
        <f aca="false">IF(C35="","",ROUNDDOWN(L35*単価設定!$B$7,0))</f>
        <v/>
      </c>
      <c r="G35" s="20" t="str">
        <f aca="false">IF(C35="","",H35-F35)</f>
        <v/>
      </c>
      <c r="H35" s="21" t="str">
        <f aca="false">IF(C35="","",ROUNDDOWN((L35+M35)*単価設定!$B$7,0))</f>
        <v/>
      </c>
      <c r="I35" s="22"/>
      <c r="J35" s="23"/>
      <c r="L35" s="0" t="str">
        <f aca="false">IF(C35="","",単価設定!$B$4+IF(D35="○",単価設定!$B$5,0)+IF(E35="○",単価設定!$B$6,0))</f>
        <v/>
      </c>
      <c r="M35" s="0" t="str">
        <f aca="false">IF(C35="","",ROUND(L35*単価設定!$B$8,0))</f>
        <v/>
      </c>
    </row>
    <row r="36" customFormat="false" ht="21" hidden="false" customHeight="true" outlineLevel="0" collapsed="false">
      <c r="A36" s="17" t="n">
        <v>25</v>
      </c>
      <c r="B36" s="18"/>
      <c r="C36" s="19"/>
      <c r="D36" s="19"/>
      <c r="E36" s="19"/>
      <c r="F36" s="20" t="str">
        <f aca="false">IF(C36="","",ROUNDDOWN(L36*単価設定!$B$7,0))</f>
        <v/>
      </c>
      <c r="G36" s="20" t="str">
        <f aca="false">IF(C36="","",H36-F36)</f>
        <v/>
      </c>
      <c r="H36" s="21" t="str">
        <f aca="false">IF(C36="","",ROUNDDOWN((L36+M36)*単価設定!$B$7,0))</f>
        <v/>
      </c>
      <c r="I36" s="22"/>
      <c r="J36" s="23"/>
      <c r="L36" s="0" t="str">
        <f aca="false">IF(C36="","",単価設定!$B$4+IF(D36="○",単価設定!$B$5,0)+IF(E36="○",単価設定!$B$6,0))</f>
        <v/>
      </c>
      <c r="M36" s="0" t="str">
        <f aca="false">IF(C36="","",ROUND(L36*単価設定!$B$8,0))</f>
        <v/>
      </c>
    </row>
    <row r="37" customFormat="false" ht="21" hidden="false" customHeight="true" outlineLevel="0" collapsed="false">
      <c r="A37" s="17" t="n">
        <v>26</v>
      </c>
      <c r="B37" s="18"/>
      <c r="C37" s="19"/>
      <c r="D37" s="19"/>
      <c r="E37" s="19"/>
      <c r="F37" s="20" t="str">
        <f aca="false">IF(C37="","",ROUNDDOWN(L37*単価設定!$B$7,0))</f>
        <v/>
      </c>
      <c r="G37" s="20" t="str">
        <f aca="false">IF(C37="","",H37-F37)</f>
        <v/>
      </c>
      <c r="H37" s="21" t="str">
        <f aca="false">IF(C37="","",ROUNDDOWN((L37+M37)*単価設定!$B$7,0))</f>
        <v/>
      </c>
      <c r="I37" s="22"/>
      <c r="J37" s="23"/>
      <c r="L37" s="0" t="str">
        <f aca="false">IF(C37="","",単価設定!$B$4+IF(D37="○",単価設定!$B$5,0)+IF(E37="○",単価設定!$B$6,0))</f>
        <v/>
      </c>
      <c r="M37" s="0" t="str">
        <f aca="false">IF(C37="","",ROUND(L37*単価設定!$B$8,0))</f>
        <v/>
      </c>
    </row>
    <row r="38" customFormat="false" ht="21" hidden="false" customHeight="true" outlineLevel="0" collapsed="false">
      <c r="A38" s="17" t="n">
        <v>27</v>
      </c>
      <c r="B38" s="18"/>
      <c r="C38" s="19"/>
      <c r="D38" s="19"/>
      <c r="E38" s="19"/>
      <c r="F38" s="20" t="str">
        <f aca="false">IF(C38="","",ROUNDDOWN(L38*単価設定!$B$7,0))</f>
        <v/>
      </c>
      <c r="G38" s="20" t="str">
        <f aca="false">IF(C38="","",H38-F38)</f>
        <v/>
      </c>
      <c r="H38" s="21" t="str">
        <f aca="false">IF(C38="","",ROUNDDOWN((L38+M38)*単価設定!$B$7,0))</f>
        <v/>
      </c>
      <c r="I38" s="22"/>
      <c r="J38" s="23"/>
      <c r="L38" s="0" t="str">
        <f aca="false">IF(C38="","",単価設定!$B$4+IF(D38="○",単価設定!$B$5,0)+IF(E38="○",単価設定!$B$6,0))</f>
        <v/>
      </c>
      <c r="M38" s="0" t="str">
        <f aca="false">IF(C38="","",ROUND(L38*単価設定!$B$8,0))</f>
        <v/>
      </c>
    </row>
    <row r="39" customFormat="false" ht="21" hidden="false" customHeight="true" outlineLevel="0" collapsed="false">
      <c r="A39" s="17" t="n">
        <v>28</v>
      </c>
      <c r="B39" s="18"/>
      <c r="C39" s="19"/>
      <c r="D39" s="19"/>
      <c r="E39" s="19"/>
      <c r="F39" s="20" t="str">
        <f aca="false">IF(C39="","",ROUNDDOWN(L39*単価設定!$B$7,0))</f>
        <v/>
      </c>
      <c r="G39" s="20" t="str">
        <f aca="false">IF(C39="","",H39-F39)</f>
        <v/>
      </c>
      <c r="H39" s="21" t="str">
        <f aca="false">IF(C39="","",ROUNDDOWN((L39+M39)*単価設定!$B$7,0))</f>
        <v/>
      </c>
      <c r="I39" s="22"/>
      <c r="J39" s="23"/>
      <c r="L39" s="0" t="str">
        <f aca="false">IF(C39="","",単価設定!$B$4+IF(D39="○",単価設定!$B$5,0)+IF(E39="○",単価設定!$B$6,0))</f>
        <v/>
      </c>
      <c r="M39" s="0" t="str">
        <f aca="false">IF(C39="","",ROUND(L39*単価設定!$B$8,0))</f>
        <v/>
      </c>
    </row>
    <row r="40" customFormat="false" ht="21" hidden="false" customHeight="true" outlineLevel="0" collapsed="false">
      <c r="A40" s="17" t="n">
        <v>29</v>
      </c>
      <c r="B40" s="18"/>
      <c r="C40" s="19"/>
      <c r="D40" s="19"/>
      <c r="E40" s="19"/>
      <c r="F40" s="20" t="str">
        <f aca="false">IF(C40="","",ROUNDDOWN(L40*単価設定!$B$7,0))</f>
        <v/>
      </c>
      <c r="G40" s="20" t="str">
        <f aca="false">IF(C40="","",H40-F40)</f>
        <v/>
      </c>
      <c r="H40" s="21" t="str">
        <f aca="false">IF(C40="","",ROUNDDOWN((L40+M40)*単価設定!$B$7,0))</f>
        <v/>
      </c>
      <c r="I40" s="22"/>
      <c r="J40" s="23"/>
      <c r="L40" s="0" t="str">
        <f aca="false">IF(C40="","",単価設定!$B$4+IF(D40="○",単価設定!$B$5,0)+IF(E40="○",単価設定!$B$6,0))</f>
        <v/>
      </c>
      <c r="M40" s="0" t="str">
        <f aca="false">IF(C40="","",ROUND(L40*単価設定!$B$8,0))</f>
        <v/>
      </c>
    </row>
    <row r="41" customFormat="false" ht="21" hidden="false" customHeight="true" outlineLevel="0" collapsed="false">
      <c r="A41" s="17" t="n">
        <v>30</v>
      </c>
      <c r="B41" s="18"/>
      <c r="C41" s="19"/>
      <c r="D41" s="19"/>
      <c r="E41" s="19"/>
      <c r="F41" s="20" t="str">
        <f aca="false">IF(C41="","",ROUNDDOWN(L41*単価設定!$B$7,0))</f>
        <v/>
      </c>
      <c r="G41" s="20" t="str">
        <f aca="false">IF(C41="","",H41-F41)</f>
        <v/>
      </c>
      <c r="H41" s="21" t="str">
        <f aca="false">IF(C41="","",ROUNDDOWN((L41+M41)*単価設定!$B$7,0))</f>
        <v/>
      </c>
      <c r="I41" s="22"/>
      <c r="J41" s="23"/>
      <c r="L41" s="0" t="str">
        <f aca="false">IF(C41="","",単価設定!$B$4+IF(D41="○",単価設定!$B$5,0)+IF(E41="○",単価設定!$B$6,0))</f>
        <v/>
      </c>
      <c r="M41" s="0" t="str">
        <f aca="false">IF(C41="","",ROUND(L41*単価設定!$B$8,0))</f>
        <v/>
      </c>
    </row>
    <row r="42" customFormat="false" ht="21" hidden="false" customHeight="true" outlineLevel="0" collapsed="false">
      <c r="A42" s="17" t="n">
        <v>31</v>
      </c>
      <c r="B42" s="18"/>
      <c r="C42" s="19"/>
      <c r="D42" s="19"/>
      <c r="E42" s="19"/>
      <c r="F42" s="20" t="str">
        <f aca="false">IF(C42="","",ROUNDDOWN(L42*単価設定!$B$7,0))</f>
        <v/>
      </c>
      <c r="G42" s="20" t="str">
        <f aca="false">IF(C42="","",H42-F42)</f>
        <v/>
      </c>
      <c r="H42" s="21" t="str">
        <f aca="false">IF(C42="","",ROUNDDOWN((L42+M42)*単価設定!$B$7,0))</f>
        <v/>
      </c>
      <c r="I42" s="22"/>
      <c r="J42" s="23"/>
      <c r="L42" s="0" t="str">
        <f aca="false">IF(C42="","",単価設定!$B$4+IF(D42="○",単価設定!$B$5,0)+IF(E42="○",単価設定!$B$6,0))</f>
        <v/>
      </c>
      <c r="M42" s="0" t="str">
        <f aca="false">IF(C42="","",ROUND(L42*単価設定!$B$8,0))</f>
        <v/>
      </c>
    </row>
    <row r="43" customFormat="false" ht="21" hidden="false" customHeight="true" outlineLevel="0" collapsed="false">
      <c r="A43" s="17" t="n">
        <v>32</v>
      </c>
      <c r="B43" s="18"/>
      <c r="C43" s="19"/>
      <c r="D43" s="19"/>
      <c r="E43" s="19"/>
      <c r="F43" s="20" t="str">
        <f aca="false">IF(C43="","",ROUNDDOWN(L43*単価設定!$B$7,0))</f>
        <v/>
      </c>
      <c r="G43" s="20" t="str">
        <f aca="false">IF(C43="","",H43-F43)</f>
        <v/>
      </c>
      <c r="H43" s="21" t="str">
        <f aca="false">IF(C43="","",ROUNDDOWN((L43+M43)*単価設定!$B$7,0))</f>
        <v/>
      </c>
      <c r="I43" s="22"/>
      <c r="J43" s="23"/>
      <c r="L43" s="0" t="str">
        <f aca="false">IF(C43="","",単価設定!$B$4+IF(D43="○",単価設定!$B$5,0)+IF(E43="○",単価設定!$B$6,0))</f>
        <v/>
      </c>
      <c r="M43" s="0" t="str">
        <f aca="false">IF(C43="","",ROUND(L43*単価設定!$B$8,0))</f>
        <v/>
      </c>
    </row>
    <row r="44" customFormat="false" ht="21" hidden="false" customHeight="true" outlineLevel="0" collapsed="false">
      <c r="A44" s="17" t="n">
        <v>33</v>
      </c>
      <c r="B44" s="18"/>
      <c r="C44" s="19"/>
      <c r="D44" s="19"/>
      <c r="E44" s="19"/>
      <c r="F44" s="20" t="str">
        <f aca="false">IF(C44="","",ROUNDDOWN(L44*単価設定!$B$7,0))</f>
        <v/>
      </c>
      <c r="G44" s="20" t="str">
        <f aca="false">IF(C44="","",H44-F44)</f>
        <v/>
      </c>
      <c r="H44" s="21" t="str">
        <f aca="false">IF(C44="","",ROUNDDOWN((L44+M44)*単価設定!$B$7,0))</f>
        <v/>
      </c>
      <c r="I44" s="22"/>
      <c r="J44" s="23"/>
      <c r="L44" s="0" t="str">
        <f aca="false">IF(C44="","",単価設定!$B$4+IF(D44="○",単価設定!$B$5,0)+IF(E44="○",単価設定!$B$6,0))</f>
        <v/>
      </c>
      <c r="M44" s="0" t="str">
        <f aca="false">IF(C44="","",ROUND(L44*単価設定!$B$8,0))</f>
        <v/>
      </c>
    </row>
    <row r="45" customFormat="false" ht="21" hidden="false" customHeight="true" outlineLevel="0" collapsed="false">
      <c r="A45" s="17" t="n">
        <v>34</v>
      </c>
      <c r="B45" s="18"/>
      <c r="C45" s="19"/>
      <c r="D45" s="19"/>
      <c r="E45" s="19"/>
      <c r="F45" s="20" t="str">
        <f aca="false">IF(C45="","",ROUNDDOWN(L45*単価設定!$B$7,0))</f>
        <v/>
      </c>
      <c r="G45" s="20" t="str">
        <f aca="false">IF(C45="","",H45-F45)</f>
        <v/>
      </c>
      <c r="H45" s="21" t="str">
        <f aca="false">IF(C45="","",ROUNDDOWN((L45+M45)*単価設定!$B$7,0))</f>
        <v/>
      </c>
      <c r="I45" s="22"/>
      <c r="J45" s="23"/>
      <c r="L45" s="0" t="str">
        <f aca="false">IF(C45="","",単価設定!$B$4+IF(D45="○",単価設定!$B$5,0)+IF(E45="○",単価設定!$B$6,0))</f>
        <v/>
      </c>
      <c r="M45" s="0" t="str">
        <f aca="false">IF(C45="","",ROUND(L45*単価設定!$B$8,0))</f>
        <v/>
      </c>
    </row>
    <row r="46" customFormat="false" ht="21" hidden="false" customHeight="true" outlineLevel="0" collapsed="false">
      <c r="A46" s="17" t="n">
        <v>35</v>
      </c>
      <c r="B46" s="18"/>
      <c r="C46" s="19"/>
      <c r="D46" s="19"/>
      <c r="E46" s="19"/>
      <c r="F46" s="20" t="str">
        <f aca="false">IF(C46="","",ROUNDDOWN(L46*単価設定!$B$7,0))</f>
        <v/>
      </c>
      <c r="G46" s="20" t="str">
        <f aca="false">IF(C46="","",H46-F46)</f>
        <v/>
      </c>
      <c r="H46" s="21" t="str">
        <f aca="false">IF(C46="","",ROUNDDOWN((L46+M46)*単価設定!$B$7,0))</f>
        <v/>
      </c>
      <c r="I46" s="22"/>
      <c r="J46" s="23"/>
      <c r="L46" s="0" t="str">
        <f aca="false">IF(C46="","",単価設定!$B$4+IF(D46="○",単価設定!$B$5,0)+IF(E46="○",単価設定!$B$6,0))</f>
        <v/>
      </c>
      <c r="M46" s="0" t="str">
        <f aca="false">IF(C46="","",ROUND(L46*単価設定!$B$8,0))</f>
        <v/>
      </c>
    </row>
    <row r="47" customFormat="false" ht="21" hidden="false" customHeight="true" outlineLevel="0" collapsed="false">
      <c r="A47" s="17" t="n">
        <v>36</v>
      </c>
      <c r="B47" s="18"/>
      <c r="C47" s="19"/>
      <c r="D47" s="19"/>
      <c r="E47" s="19"/>
      <c r="F47" s="20" t="str">
        <f aca="false">IF(C47="","",ROUNDDOWN(L47*単価設定!$B$7,0))</f>
        <v/>
      </c>
      <c r="G47" s="20" t="str">
        <f aca="false">IF(C47="","",H47-F47)</f>
        <v/>
      </c>
      <c r="H47" s="21" t="str">
        <f aca="false">IF(C47="","",ROUNDDOWN((L47+M47)*単価設定!$B$7,0))</f>
        <v/>
      </c>
      <c r="I47" s="22"/>
      <c r="J47" s="23"/>
      <c r="L47" s="0" t="str">
        <f aca="false">IF(C47="","",単価設定!$B$4+IF(D47="○",単価設定!$B$5,0)+IF(E47="○",単価設定!$B$6,0))</f>
        <v/>
      </c>
      <c r="M47" s="0" t="str">
        <f aca="false">IF(C47="","",ROUND(L47*単価設定!$B$8,0))</f>
        <v/>
      </c>
    </row>
    <row r="48" customFormat="false" ht="21" hidden="false" customHeight="true" outlineLevel="0" collapsed="false">
      <c r="A48" s="17" t="n">
        <v>37</v>
      </c>
      <c r="B48" s="18"/>
      <c r="C48" s="19"/>
      <c r="D48" s="19"/>
      <c r="E48" s="19"/>
      <c r="F48" s="20" t="str">
        <f aca="false">IF(C48="","",ROUNDDOWN(L48*単価設定!$B$7,0))</f>
        <v/>
      </c>
      <c r="G48" s="20" t="str">
        <f aca="false">IF(C48="","",H48-F48)</f>
        <v/>
      </c>
      <c r="H48" s="21" t="str">
        <f aca="false">IF(C48="","",ROUNDDOWN((L48+M48)*単価設定!$B$7,0))</f>
        <v/>
      </c>
      <c r="I48" s="22"/>
      <c r="J48" s="23"/>
      <c r="L48" s="0" t="str">
        <f aca="false">IF(C48="","",単価設定!$B$4+IF(D48="○",単価設定!$B$5,0)+IF(E48="○",単価設定!$B$6,0))</f>
        <v/>
      </c>
      <c r="M48" s="0" t="str">
        <f aca="false">IF(C48="","",ROUND(L48*単価設定!$B$8,0))</f>
        <v/>
      </c>
    </row>
    <row r="49" customFormat="false" ht="21" hidden="false" customHeight="true" outlineLevel="0" collapsed="false">
      <c r="A49" s="17" t="n">
        <v>38</v>
      </c>
      <c r="B49" s="18"/>
      <c r="C49" s="19"/>
      <c r="D49" s="19"/>
      <c r="E49" s="19"/>
      <c r="F49" s="20" t="str">
        <f aca="false">IF(C49="","",ROUNDDOWN(L49*単価設定!$B$7,0))</f>
        <v/>
      </c>
      <c r="G49" s="20" t="str">
        <f aca="false">IF(C49="","",H49-F49)</f>
        <v/>
      </c>
      <c r="H49" s="21" t="str">
        <f aca="false">IF(C49="","",ROUNDDOWN((L49+M49)*単価設定!$B$7,0))</f>
        <v/>
      </c>
      <c r="I49" s="22"/>
      <c r="J49" s="23"/>
      <c r="L49" s="0" t="str">
        <f aca="false">IF(C49="","",単価設定!$B$4+IF(D49="○",単価設定!$B$5,0)+IF(E49="○",単価設定!$B$6,0))</f>
        <v/>
      </c>
      <c r="M49" s="0" t="str">
        <f aca="false">IF(C49="","",ROUND(L49*単価設定!$B$8,0))</f>
        <v/>
      </c>
    </row>
    <row r="50" customFormat="false" ht="21" hidden="false" customHeight="true" outlineLevel="0" collapsed="false">
      <c r="A50" s="17" t="n">
        <v>39</v>
      </c>
      <c r="B50" s="18"/>
      <c r="C50" s="19"/>
      <c r="D50" s="19"/>
      <c r="E50" s="19"/>
      <c r="F50" s="20" t="str">
        <f aca="false">IF(C50="","",ROUNDDOWN(L50*単価設定!$B$7,0))</f>
        <v/>
      </c>
      <c r="G50" s="20" t="str">
        <f aca="false">IF(C50="","",H50-F50)</f>
        <v/>
      </c>
      <c r="H50" s="21" t="str">
        <f aca="false">IF(C50="","",ROUNDDOWN((L50+M50)*単価設定!$B$7,0))</f>
        <v/>
      </c>
      <c r="I50" s="22"/>
      <c r="J50" s="23"/>
      <c r="L50" s="0" t="str">
        <f aca="false">IF(C50="","",単価設定!$B$4+IF(D50="○",単価設定!$B$5,0)+IF(E50="○",単価設定!$B$6,0))</f>
        <v/>
      </c>
      <c r="M50" s="0" t="str">
        <f aca="false">IF(C50="","",ROUND(L50*単価設定!$B$8,0))</f>
        <v/>
      </c>
    </row>
    <row r="51" customFormat="false" ht="21" hidden="false" customHeight="true" outlineLevel="0" collapsed="false">
      <c r="A51" s="17" t="n">
        <v>40</v>
      </c>
      <c r="B51" s="18"/>
      <c r="C51" s="19"/>
      <c r="D51" s="19"/>
      <c r="E51" s="19"/>
      <c r="F51" s="20" t="str">
        <f aca="false">IF(C51="","",ROUNDDOWN(L51*単価設定!$B$7,0))</f>
        <v/>
      </c>
      <c r="G51" s="20" t="str">
        <f aca="false">IF(C51="","",H51-F51)</f>
        <v/>
      </c>
      <c r="H51" s="21" t="str">
        <f aca="false">IF(C51="","",ROUNDDOWN((L51+M51)*単価設定!$B$7,0))</f>
        <v/>
      </c>
      <c r="I51" s="22"/>
      <c r="J51" s="23"/>
      <c r="L51" s="0" t="str">
        <f aca="false">IF(C51="","",単価設定!$B$4+IF(D51="○",単価設定!$B$5,0)+IF(E51="○",単価設定!$B$6,0))</f>
        <v/>
      </c>
      <c r="M51" s="0" t="str">
        <f aca="false">IF(C51="","",ROUND(L51*単価設定!$B$8,0))</f>
        <v/>
      </c>
    </row>
    <row r="52" customFormat="false" ht="21" hidden="false" customHeight="true" outlineLevel="0" collapsed="false">
      <c r="A52" s="17" t="n">
        <v>41</v>
      </c>
      <c r="B52" s="18"/>
      <c r="C52" s="19"/>
      <c r="D52" s="19"/>
      <c r="E52" s="19"/>
      <c r="F52" s="20" t="str">
        <f aca="false">IF(C52="","",ROUNDDOWN(L52*単価設定!$B$7,0))</f>
        <v/>
      </c>
      <c r="G52" s="20" t="str">
        <f aca="false">IF(C52="","",H52-F52)</f>
        <v/>
      </c>
      <c r="H52" s="21" t="str">
        <f aca="false">IF(C52="","",ROUNDDOWN((L52+M52)*単価設定!$B$7,0))</f>
        <v/>
      </c>
      <c r="I52" s="22"/>
      <c r="J52" s="23"/>
      <c r="L52" s="0" t="str">
        <f aca="false">IF(C52="","",単価設定!$B$4+IF(D52="○",単価設定!$B$5,0)+IF(E52="○",単価設定!$B$6,0))</f>
        <v/>
      </c>
      <c r="M52" s="0" t="str">
        <f aca="false">IF(C52="","",ROUND(L52*単価設定!$B$8,0))</f>
        <v/>
      </c>
    </row>
    <row r="53" customFormat="false" ht="21" hidden="false" customHeight="true" outlineLevel="0" collapsed="false">
      <c r="A53" s="17" t="n">
        <v>42</v>
      </c>
      <c r="B53" s="18"/>
      <c r="C53" s="19"/>
      <c r="D53" s="19"/>
      <c r="E53" s="19"/>
      <c r="F53" s="20" t="str">
        <f aca="false">IF(C53="","",ROUNDDOWN(L53*単価設定!$B$7,0))</f>
        <v/>
      </c>
      <c r="G53" s="20" t="str">
        <f aca="false">IF(C53="","",H53-F53)</f>
        <v/>
      </c>
      <c r="H53" s="21" t="str">
        <f aca="false">IF(C53="","",ROUNDDOWN((L53+M53)*単価設定!$B$7,0))</f>
        <v/>
      </c>
      <c r="I53" s="22"/>
      <c r="J53" s="23"/>
      <c r="L53" s="0" t="str">
        <f aca="false">IF(C53="","",単価設定!$B$4+IF(D53="○",単価設定!$B$5,0)+IF(E53="○",単価設定!$B$6,0))</f>
        <v/>
      </c>
      <c r="M53" s="0" t="str">
        <f aca="false">IF(C53="","",ROUND(L53*単価設定!$B$8,0))</f>
        <v/>
      </c>
    </row>
    <row r="54" customFormat="false" ht="21" hidden="false" customHeight="true" outlineLevel="0" collapsed="false">
      <c r="A54" s="17" t="n">
        <v>43</v>
      </c>
      <c r="B54" s="18"/>
      <c r="C54" s="19"/>
      <c r="D54" s="19"/>
      <c r="E54" s="19"/>
      <c r="F54" s="20" t="str">
        <f aca="false">IF(C54="","",ROUNDDOWN(L54*単価設定!$B$7,0))</f>
        <v/>
      </c>
      <c r="G54" s="20" t="str">
        <f aca="false">IF(C54="","",H54-F54)</f>
        <v/>
      </c>
      <c r="H54" s="21" t="str">
        <f aca="false">IF(C54="","",ROUNDDOWN((L54+M54)*単価設定!$B$7,0))</f>
        <v/>
      </c>
      <c r="I54" s="22"/>
      <c r="J54" s="23"/>
      <c r="L54" s="0" t="str">
        <f aca="false">IF(C54="","",単価設定!$B$4+IF(D54="○",単価設定!$B$5,0)+IF(E54="○",単価設定!$B$6,0))</f>
        <v/>
      </c>
      <c r="M54" s="0" t="str">
        <f aca="false">IF(C54="","",ROUND(L54*単価設定!$B$8,0))</f>
        <v/>
      </c>
    </row>
    <row r="55" customFormat="false" ht="21" hidden="false" customHeight="true" outlineLevel="0" collapsed="false">
      <c r="A55" s="17" t="n">
        <v>44</v>
      </c>
      <c r="B55" s="18"/>
      <c r="C55" s="19"/>
      <c r="D55" s="19"/>
      <c r="E55" s="19"/>
      <c r="F55" s="20" t="str">
        <f aca="false">IF(C55="","",ROUNDDOWN(L55*単価設定!$B$7,0))</f>
        <v/>
      </c>
      <c r="G55" s="20" t="str">
        <f aca="false">IF(C55="","",H55-F55)</f>
        <v/>
      </c>
      <c r="H55" s="21" t="str">
        <f aca="false">IF(C55="","",ROUNDDOWN((L55+M55)*単価設定!$B$7,0))</f>
        <v/>
      </c>
      <c r="I55" s="22"/>
      <c r="J55" s="23"/>
      <c r="L55" s="0" t="str">
        <f aca="false">IF(C55="","",単価設定!$B$4+IF(D55="○",単価設定!$B$5,0)+IF(E55="○",単価設定!$B$6,0))</f>
        <v/>
      </c>
      <c r="M55" s="0" t="str">
        <f aca="false">IF(C55="","",ROUND(L55*単価設定!$B$8,0))</f>
        <v/>
      </c>
    </row>
    <row r="56" customFormat="false" ht="21" hidden="false" customHeight="true" outlineLevel="0" collapsed="false">
      <c r="A56" s="17" t="n">
        <v>45</v>
      </c>
      <c r="B56" s="18"/>
      <c r="C56" s="19"/>
      <c r="D56" s="19"/>
      <c r="E56" s="19"/>
      <c r="F56" s="20" t="str">
        <f aca="false">IF(C56="","",ROUNDDOWN(L56*単価設定!$B$7,0))</f>
        <v/>
      </c>
      <c r="G56" s="20" t="str">
        <f aca="false">IF(C56="","",H56-F56)</f>
        <v/>
      </c>
      <c r="H56" s="21" t="str">
        <f aca="false">IF(C56="","",ROUNDDOWN((L56+M56)*単価設定!$B$7,0))</f>
        <v/>
      </c>
      <c r="I56" s="22"/>
      <c r="J56" s="23"/>
      <c r="L56" s="0" t="str">
        <f aca="false">IF(C56="","",単価設定!$B$4+IF(D56="○",単価設定!$B$5,0)+IF(E56="○",単価設定!$B$6,0))</f>
        <v/>
      </c>
      <c r="M56" s="0" t="str">
        <f aca="false">IF(C56="","",ROUND(L56*単価設定!$B$8,0))</f>
        <v/>
      </c>
    </row>
    <row r="57" customFormat="false" ht="21" hidden="false" customHeight="true" outlineLevel="0" collapsed="false">
      <c r="A57" s="17" t="n">
        <v>46</v>
      </c>
      <c r="B57" s="18"/>
      <c r="C57" s="19"/>
      <c r="D57" s="19"/>
      <c r="E57" s="19"/>
      <c r="F57" s="20" t="str">
        <f aca="false">IF(C57="","",ROUNDDOWN(L57*単価設定!$B$7,0))</f>
        <v/>
      </c>
      <c r="G57" s="20" t="str">
        <f aca="false">IF(C57="","",H57-F57)</f>
        <v/>
      </c>
      <c r="H57" s="21" t="str">
        <f aca="false">IF(C57="","",ROUNDDOWN((L57+M57)*単価設定!$B$7,0))</f>
        <v/>
      </c>
      <c r="I57" s="22"/>
      <c r="J57" s="23"/>
      <c r="L57" s="0" t="str">
        <f aca="false">IF(C57="","",単価設定!$B$4+IF(D57="○",単価設定!$B$5,0)+IF(E57="○",単価設定!$B$6,0))</f>
        <v/>
      </c>
      <c r="M57" s="0" t="str">
        <f aca="false">IF(C57="","",ROUND(L57*単価設定!$B$8,0))</f>
        <v/>
      </c>
    </row>
    <row r="58" customFormat="false" ht="21" hidden="false" customHeight="true" outlineLevel="0" collapsed="false">
      <c r="A58" s="17" t="n">
        <v>47</v>
      </c>
      <c r="B58" s="18"/>
      <c r="C58" s="19"/>
      <c r="D58" s="19"/>
      <c r="E58" s="19"/>
      <c r="F58" s="20" t="str">
        <f aca="false">IF(C58="","",ROUNDDOWN(L58*単価設定!$B$7,0))</f>
        <v/>
      </c>
      <c r="G58" s="20" t="str">
        <f aca="false">IF(C58="","",H58-F58)</f>
        <v/>
      </c>
      <c r="H58" s="21" t="str">
        <f aca="false">IF(C58="","",ROUNDDOWN((L58+M58)*単価設定!$B$7,0))</f>
        <v/>
      </c>
      <c r="I58" s="22"/>
      <c r="J58" s="23"/>
      <c r="L58" s="0" t="str">
        <f aca="false">IF(C58="","",単価設定!$B$4+IF(D58="○",単価設定!$B$5,0)+IF(E58="○",単価設定!$B$6,0))</f>
        <v/>
      </c>
      <c r="M58" s="0" t="str">
        <f aca="false">IF(C58="","",ROUND(L58*単価設定!$B$8,0))</f>
        <v/>
      </c>
    </row>
    <row r="59" customFormat="false" ht="21" hidden="false" customHeight="true" outlineLevel="0" collapsed="false">
      <c r="A59" s="17" t="n">
        <v>48</v>
      </c>
      <c r="B59" s="18"/>
      <c r="C59" s="19"/>
      <c r="D59" s="19"/>
      <c r="E59" s="19"/>
      <c r="F59" s="20" t="str">
        <f aca="false">IF(C59="","",ROUNDDOWN(L59*単価設定!$B$7,0))</f>
        <v/>
      </c>
      <c r="G59" s="20" t="str">
        <f aca="false">IF(C59="","",H59-F59)</f>
        <v/>
      </c>
      <c r="H59" s="21" t="str">
        <f aca="false">IF(C59="","",ROUNDDOWN((L59+M59)*単価設定!$B$7,0))</f>
        <v/>
      </c>
      <c r="I59" s="22"/>
      <c r="J59" s="23"/>
      <c r="L59" s="0" t="str">
        <f aca="false">IF(C59="","",単価設定!$B$4+IF(D59="○",単価設定!$B$5,0)+IF(E59="○",単価設定!$B$6,0))</f>
        <v/>
      </c>
      <c r="M59" s="0" t="str">
        <f aca="false">IF(C59="","",ROUND(L59*単価設定!$B$8,0))</f>
        <v/>
      </c>
    </row>
    <row r="60" customFormat="false" ht="21" hidden="false" customHeight="true" outlineLevel="0" collapsed="false">
      <c r="A60" s="17" t="n">
        <v>49</v>
      </c>
      <c r="B60" s="18"/>
      <c r="C60" s="19"/>
      <c r="D60" s="19"/>
      <c r="E60" s="19"/>
      <c r="F60" s="20" t="str">
        <f aca="false">IF(C60="","",ROUNDDOWN(L60*単価設定!$B$7,0))</f>
        <v/>
      </c>
      <c r="G60" s="20" t="str">
        <f aca="false">IF(C60="","",H60-F60)</f>
        <v/>
      </c>
      <c r="H60" s="21" t="str">
        <f aca="false">IF(C60="","",ROUNDDOWN((L60+M60)*単価設定!$B$7,0))</f>
        <v/>
      </c>
      <c r="I60" s="22"/>
      <c r="J60" s="23"/>
      <c r="L60" s="0" t="str">
        <f aca="false">IF(C60="","",単価設定!$B$4+IF(D60="○",単価設定!$B$5,0)+IF(E60="○",単価設定!$B$6,0))</f>
        <v/>
      </c>
      <c r="M60" s="0" t="str">
        <f aca="false">IF(C60="","",ROUND(L60*単価設定!$B$8,0))</f>
        <v/>
      </c>
    </row>
    <row r="61" customFormat="false" ht="21" hidden="false" customHeight="true" outlineLevel="0" collapsed="false">
      <c r="A61" s="17" t="n">
        <v>50</v>
      </c>
      <c r="B61" s="18"/>
      <c r="C61" s="19"/>
      <c r="D61" s="19"/>
      <c r="E61" s="19"/>
      <c r="F61" s="20" t="str">
        <f aca="false">IF(C61="","",ROUNDDOWN(L61*単価設定!$B$7,0))</f>
        <v/>
      </c>
      <c r="G61" s="20" t="str">
        <f aca="false">IF(C61="","",H61-F61)</f>
        <v/>
      </c>
      <c r="H61" s="21" t="str">
        <f aca="false">IF(C61="","",ROUNDDOWN((L61+M61)*単価設定!$B$7,0))</f>
        <v/>
      </c>
      <c r="I61" s="22"/>
      <c r="J61" s="23"/>
      <c r="L61" s="0" t="str">
        <f aca="false">IF(C61="","",単価設定!$B$4+IF(D61="○",単価設定!$B$5,0)+IF(E61="○",単価設定!$B$6,0))</f>
        <v/>
      </c>
      <c r="M61" s="0" t="str">
        <f aca="false">IF(C61="","",ROUND(L61*単価設定!$B$8,0))</f>
        <v/>
      </c>
    </row>
    <row r="62" customFormat="false" ht="21" hidden="false" customHeight="true" outlineLevel="0" collapsed="false">
      <c r="A62" s="17" t="n">
        <v>51</v>
      </c>
      <c r="B62" s="18"/>
      <c r="C62" s="19"/>
      <c r="D62" s="19"/>
      <c r="E62" s="19"/>
      <c r="F62" s="20" t="str">
        <f aca="false">IF(C62="","",ROUNDDOWN(L62*単価設定!$B$7,0))</f>
        <v/>
      </c>
      <c r="G62" s="20" t="str">
        <f aca="false">IF(C62="","",H62-F62)</f>
        <v/>
      </c>
      <c r="H62" s="21" t="str">
        <f aca="false">IF(C62="","",ROUNDDOWN((L62+M62)*単価設定!$B$7,0))</f>
        <v/>
      </c>
      <c r="I62" s="22"/>
      <c r="J62" s="23"/>
      <c r="L62" s="0" t="str">
        <f aca="false">IF(C62="","",単価設定!$B$4+IF(D62="○",単価設定!$B$5,0)+IF(E62="○",単価設定!$B$6,0))</f>
        <v/>
      </c>
      <c r="M62" s="0" t="str">
        <f aca="false">IF(C62="","",ROUND(L62*単価設定!$B$8,0))</f>
        <v/>
      </c>
    </row>
    <row r="63" customFormat="false" ht="21" hidden="false" customHeight="true" outlineLevel="0" collapsed="false">
      <c r="A63" s="17" t="n">
        <v>52</v>
      </c>
      <c r="B63" s="18"/>
      <c r="C63" s="19"/>
      <c r="D63" s="19"/>
      <c r="E63" s="19"/>
      <c r="F63" s="20" t="str">
        <f aca="false">IF(C63="","",ROUNDDOWN(L63*単価設定!$B$7,0))</f>
        <v/>
      </c>
      <c r="G63" s="20" t="str">
        <f aca="false">IF(C63="","",H63-F63)</f>
        <v/>
      </c>
      <c r="H63" s="21" t="str">
        <f aca="false">IF(C63="","",ROUNDDOWN((L63+M63)*単価設定!$B$7,0))</f>
        <v/>
      </c>
      <c r="I63" s="22"/>
      <c r="J63" s="23"/>
      <c r="L63" s="0" t="str">
        <f aca="false">IF(C63="","",単価設定!$B$4+IF(D63="○",単価設定!$B$5,0)+IF(E63="○",単価設定!$B$6,0))</f>
        <v/>
      </c>
      <c r="M63" s="0" t="str">
        <f aca="false">IF(C63="","",ROUND(L63*単価設定!$B$8,0))</f>
        <v/>
      </c>
    </row>
    <row r="64" customFormat="false" ht="21" hidden="false" customHeight="true" outlineLevel="0" collapsed="false">
      <c r="A64" s="17" t="n">
        <v>53</v>
      </c>
      <c r="B64" s="18"/>
      <c r="C64" s="19"/>
      <c r="D64" s="19"/>
      <c r="E64" s="19"/>
      <c r="F64" s="20" t="str">
        <f aca="false">IF(C64="","",ROUNDDOWN(L64*単価設定!$B$7,0))</f>
        <v/>
      </c>
      <c r="G64" s="20" t="str">
        <f aca="false">IF(C64="","",H64-F64)</f>
        <v/>
      </c>
      <c r="H64" s="21" t="str">
        <f aca="false">IF(C64="","",ROUNDDOWN((L64+M64)*単価設定!$B$7,0))</f>
        <v/>
      </c>
      <c r="I64" s="22"/>
      <c r="J64" s="23"/>
      <c r="L64" s="0" t="str">
        <f aca="false">IF(C64="","",単価設定!$B$4+IF(D64="○",単価設定!$B$5,0)+IF(E64="○",単価設定!$B$6,0))</f>
        <v/>
      </c>
      <c r="M64" s="0" t="str">
        <f aca="false">IF(C64="","",ROUND(L64*単価設定!$B$8,0))</f>
        <v/>
      </c>
    </row>
    <row r="65" customFormat="false" ht="21" hidden="false" customHeight="true" outlineLevel="0" collapsed="false">
      <c r="A65" s="17" t="n">
        <v>54</v>
      </c>
      <c r="B65" s="18"/>
      <c r="C65" s="19"/>
      <c r="D65" s="19"/>
      <c r="E65" s="19"/>
      <c r="F65" s="20" t="str">
        <f aca="false">IF(C65="","",ROUNDDOWN(L65*単価設定!$B$7,0))</f>
        <v/>
      </c>
      <c r="G65" s="20" t="str">
        <f aca="false">IF(C65="","",H65-F65)</f>
        <v/>
      </c>
      <c r="H65" s="21" t="str">
        <f aca="false">IF(C65="","",ROUNDDOWN((L65+M65)*単価設定!$B$7,0))</f>
        <v/>
      </c>
      <c r="I65" s="22"/>
      <c r="J65" s="23"/>
      <c r="L65" s="0" t="str">
        <f aca="false">IF(C65="","",単価設定!$B$4+IF(D65="○",単価設定!$B$5,0)+IF(E65="○",単価設定!$B$6,0))</f>
        <v/>
      </c>
      <c r="M65" s="0" t="str">
        <f aca="false">IF(C65="","",ROUND(L65*単価設定!$B$8,0))</f>
        <v/>
      </c>
    </row>
    <row r="66" customFormat="false" ht="21" hidden="false" customHeight="true" outlineLevel="0" collapsed="false">
      <c r="A66" s="17" t="n">
        <v>55</v>
      </c>
      <c r="B66" s="18"/>
      <c r="C66" s="19"/>
      <c r="D66" s="19"/>
      <c r="E66" s="19"/>
      <c r="F66" s="20" t="str">
        <f aca="false">IF(C66="","",ROUNDDOWN(L66*単価設定!$B$7,0))</f>
        <v/>
      </c>
      <c r="G66" s="20" t="str">
        <f aca="false">IF(C66="","",H66-F66)</f>
        <v/>
      </c>
      <c r="H66" s="21" t="str">
        <f aca="false">IF(C66="","",ROUNDDOWN((L66+M66)*単価設定!$B$7,0))</f>
        <v/>
      </c>
      <c r="I66" s="22"/>
      <c r="J66" s="23"/>
      <c r="L66" s="0" t="str">
        <f aca="false">IF(C66="","",単価設定!$B$4+IF(D66="○",単価設定!$B$5,0)+IF(E66="○",単価設定!$B$6,0))</f>
        <v/>
      </c>
      <c r="M66" s="0" t="str">
        <f aca="false">IF(C66="","",ROUND(L66*単価設定!$B$8,0))</f>
        <v/>
      </c>
    </row>
    <row r="67" customFormat="false" ht="21" hidden="false" customHeight="true" outlineLevel="0" collapsed="false">
      <c r="A67" s="17" t="n">
        <v>56</v>
      </c>
      <c r="B67" s="18"/>
      <c r="C67" s="19"/>
      <c r="D67" s="19"/>
      <c r="E67" s="19"/>
      <c r="F67" s="20" t="str">
        <f aca="false">IF(C67="","",ROUNDDOWN(L67*単価設定!$B$7,0))</f>
        <v/>
      </c>
      <c r="G67" s="20" t="str">
        <f aca="false">IF(C67="","",H67-F67)</f>
        <v/>
      </c>
      <c r="H67" s="21" t="str">
        <f aca="false">IF(C67="","",ROUNDDOWN((L67+M67)*単価設定!$B$7,0))</f>
        <v/>
      </c>
      <c r="I67" s="22"/>
      <c r="J67" s="23"/>
      <c r="L67" s="0" t="str">
        <f aca="false">IF(C67="","",単価設定!$B$4+IF(D67="○",単価設定!$B$5,0)+IF(E67="○",単価設定!$B$6,0))</f>
        <v/>
      </c>
      <c r="M67" s="0" t="str">
        <f aca="false">IF(C67="","",ROUND(L67*単価設定!$B$8,0))</f>
        <v/>
      </c>
    </row>
    <row r="68" customFormat="false" ht="21" hidden="false" customHeight="true" outlineLevel="0" collapsed="false">
      <c r="A68" s="17" t="n">
        <v>57</v>
      </c>
      <c r="B68" s="18"/>
      <c r="C68" s="19"/>
      <c r="D68" s="19"/>
      <c r="E68" s="19"/>
      <c r="F68" s="20" t="str">
        <f aca="false">IF(C68="","",ROUNDDOWN(L68*単価設定!$B$7,0))</f>
        <v/>
      </c>
      <c r="G68" s="20" t="str">
        <f aca="false">IF(C68="","",H68-F68)</f>
        <v/>
      </c>
      <c r="H68" s="21" t="str">
        <f aca="false">IF(C68="","",ROUNDDOWN((L68+M68)*単価設定!$B$7,0))</f>
        <v/>
      </c>
      <c r="I68" s="22"/>
      <c r="J68" s="23"/>
      <c r="L68" s="0" t="str">
        <f aca="false">IF(C68="","",単価設定!$B$4+IF(D68="○",単価設定!$B$5,0)+IF(E68="○",単価設定!$B$6,0))</f>
        <v/>
      </c>
      <c r="M68" s="0" t="str">
        <f aca="false">IF(C68="","",ROUND(L68*単価設定!$B$8,0))</f>
        <v/>
      </c>
    </row>
    <row r="69" customFormat="false" ht="21" hidden="false" customHeight="true" outlineLevel="0" collapsed="false">
      <c r="A69" s="17" t="n">
        <v>58</v>
      </c>
      <c r="B69" s="18"/>
      <c r="C69" s="19"/>
      <c r="D69" s="19"/>
      <c r="E69" s="19"/>
      <c r="F69" s="20" t="str">
        <f aca="false">IF(C69="","",ROUNDDOWN(L69*単価設定!$B$7,0))</f>
        <v/>
      </c>
      <c r="G69" s="20" t="str">
        <f aca="false">IF(C69="","",H69-F69)</f>
        <v/>
      </c>
      <c r="H69" s="21" t="str">
        <f aca="false">IF(C69="","",ROUNDDOWN((L69+M69)*単価設定!$B$7,0))</f>
        <v/>
      </c>
      <c r="I69" s="22"/>
      <c r="J69" s="23"/>
      <c r="L69" s="0" t="str">
        <f aca="false">IF(C69="","",単価設定!$B$4+IF(D69="○",単価設定!$B$5,0)+IF(E69="○",単価設定!$B$6,0))</f>
        <v/>
      </c>
      <c r="M69" s="0" t="str">
        <f aca="false">IF(C69="","",ROUND(L69*単価設定!$B$8,0))</f>
        <v/>
      </c>
    </row>
    <row r="70" customFormat="false" ht="21" hidden="false" customHeight="true" outlineLevel="0" collapsed="false">
      <c r="A70" s="17" t="n">
        <v>59</v>
      </c>
      <c r="B70" s="18"/>
      <c r="C70" s="19"/>
      <c r="D70" s="19"/>
      <c r="E70" s="19"/>
      <c r="F70" s="20" t="str">
        <f aca="false">IF(C70="","",ROUNDDOWN(L70*単価設定!$B$7,0))</f>
        <v/>
      </c>
      <c r="G70" s="20" t="str">
        <f aca="false">IF(C70="","",H70-F70)</f>
        <v/>
      </c>
      <c r="H70" s="21" t="str">
        <f aca="false">IF(C70="","",ROUNDDOWN((L70+M70)*単価設定!$B$7,0))</f>
        <v/>
      </c>
      <c r="I70" s="22"/>
      <c r="J70" s="23"/>
      <c r="L70" s="0" t="str">
        <f aca="false">IF(C70="","",単価設定!$B$4+IF(D70="○",単価設定!$B$5,0)+IF(E70="○",単価設定!$B$6,0))</f>
        <v/>
      </c>
      <c r="M70" s="0" t="str">
        <f aca="false">IF(C70="","",ROUND(L70*単価設定!$B$8,0))</f>
        <v/>
      </c>
    </row>
    <row r="71" customFormat="false" ht="21" hidden="false" customHeight="true" outlineLevel="0" collapsed="false">
      <c r="A71" s="17" t="n">
        <v>60</v>
      </c>
      <c r="B71" s="18"/>
      <c r="C71" s="19"/>
      <c r="D71" s="19"/>
      <c r="E71" s="19"/>
      <c r="F71" s="20" t="str">
        <f aca="false">IF(C71="","",ROUNDDOWN(L71*単価設定!$B$7,0))</f>
        <v/>
      </c>
      <c r="G71" s="20" t="str">
        <f aca="false">IF(C71="","",H71-F71)</f>
        <v/>
      </c>
      <c r="H71" s="21" t="str">
        <f aca="false">IF(C71="","",ROUNDDOWN((L71+M71)*単価設定!$B$7,0))</f>
        <v/>
      </c>
      <c r="I71" s="22"/>
      <c r="J71" s="23"/>
      <c r="L71" s="0" t="str">
        <f aca="false">IF(C71="","",単価設定!$B$4+IF(D71="○",単価設定!$B$5,0)+IF(E71="○",単価設定!$B$6,0))</f>
        <v/>
      </c>
      <c r="M71" s="0" t="str">
        <f aca="false">IF(C71="","",ROUND(L71*単価設定!$B$8,0))</f>
        <v/>
      </c>
    </row>
  </sheetData>
  <sheetProtection sheet="true" formatColumns="false" formatRows="false"/>
  <mergeCells count="15">
    <mergeCell ref="I1:J1"/>
    <mergeCell ref="A3:J3"/>
    <mergeCell ref="A4:J4"/>
    <mergeCell ref="A6:C6"/>
    <mergeCell ref="D6:E6"/>
    <mergeCell ref="H6:J6"/>
    <mergeCell ref="A7:C7"/>
    <mergeCell ref="D7:E7"/>
    <mergeCell ref="H7:J7"/>
    <mergeCell ref="A8:C8"/>
    <mergeCell ref="D8:E8"/>
    <mergeCell ref="F8:J8"/>
    <mergeCell ref="A9:J9"/>
    <mergeCell ref="D10:E10"/>
    <mergeCell ref="F10:H10"/>
  </mergeCells>
  <dataValidations count="3">
    <dataValidation allowBlank="true" error="リストから選択してください。" errorStyle="stop" errorTitle="提供月" operator="between" showDropDown="false" showErrorMessage="true" showInputMessage="false" sqref="C12:C71" type="list">
      <formula1>単価設定!$E$4:$E$15</formula1>
      <formula2>0</formula2>
    </dataValidation>
    <dataValidation allowBlank="true" error="算定する場合は「○」を選択してください（算定しない場合は空欄）。" errorStyle="stop" errorTitle="加算" operator="between" showDropDown="false" showErrorMessage="true" showInputMessage="false" sqref="D12:E71" type="list">
      <formula1>"○"</formula1>
      <formula2>0</formula2>
    </dataValidation>
    <dataValidation allowBlank="true" error="日付を入力してください（例：2026/10/1）。" errorStyle="stop" operator="greaterThan" showDropDown="false" showErrorMessage="true" showInputMessage="false" sqref="I1 I12:I71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2"/>
  <pageSetup blackAndWhite="true" paperSize="9" scale="100" fitToWidth="1" fitToHeight="0" pageOrder="downThenOver" orientation="portrait" draft="false" cellComments="none" horizontalDpi="300" verticalDpi="300" copies="1"/>
  <headerFooter differentFirst="false" differentOddEven="false">
    <oddHeader/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17"/>
    <col collapsed="false" customWidth="true" hidden="false" outlineLevel="0" max="3" min="3" style="0" width="8"/>
    <col collapsed="false" customWidth="true" hidden="false" outlineLevel="0" max="4" min="4" style="0" width="7.5"/>
    <col collapsed="false" customWidth="true" hidden="false" outlineLevel="0" max="5" min="5" style="0" width="8.5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3.5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true" outlineLevel="0" max="13" min="12" style="0" width="8"/>
  </cols>
  <sheetData>
    <row r="1" customFormat="false" ht="15" hidden="false" customHeight="false" outlineLevel="0" collapsed="false">
      <c r="A1" s="24" t="s">
        <v>21</v>
      </c>
      <c r="H1" s="1" t="s">
        <v>0</v>
      </c>
      <c r="I1" s="2" t="n">
        <v>46331</v>
      </c>
      <c r="J1" s="2"/>
    </row>
    <row r="3" customFormat="false" ht="21.6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6" customFormat="false" ht="21" hidden="false" customHeight="true" outlineLevel="0" collapsed="false">
      <c r="A6" s="5" t="s">
        <v>3</v>
      </c>
      <c r="B6" s="5"/>
      <c r="C6" s="5"/>
      <c r="D6" s="6" t="n">
        <f aca="false">SUM(F12:F71)</f>
        <v>29680</v>
      </c>
      <c r="E6" s="6"/>
      <c r="G6" s="7" t="s">
        <v>4</v>
      </c>
      <c r="H6" s="25" t="s">
        <v>22</v>
      </c>
      <c r="I6" s="25"/>
      <c r="J6" s="25"/>
    </row>
    <row r="7" customFormat="false" ht="21" hidden="false" customHeight="true" outlineLevel="0" collapsed="false">
      <c r="A7" s="5" t="s">
        <v>5</v>
      </c>
      <c r="B7" s="5"/>
      <c r="C7" s="5"/>
      <c r="D7" s="6" t="n">
        <f aca="false">SUM(G12:G71)</f>
        <v>630</v>
      </c>
      <c r="E7" s="6"/>
      <c r="G7" s="7" t="s">
        <v>6</v>
      </c>
      <c r="H7" s="9" t="s">
        <v>23</v>
      </c>
      <c r="I7" s="9"/>
      <c r="J7" s="9"/>
    </row>
    <row r="8" customFormat="false" ht="24" hidden="false" customHeight="true" outlineLevel="0" collapsed="false">
      <c r="A8" s="10" t="s">
        <v>7</v>
      </c>
      <c r="B8" s="10"/>
      <c r="C8" s="10"/>
      <c r="D8" s="11" t="n">
        <f aca="false">SUM(H12:H71)</f>
        <v>30310</v>
      </c>
      <c r="E8" s="11"/>
      <c r="F8" s="12" t="str">
        <f aca="false">COUNTA(B12:B71)&amp;"人分の給付管理票を提出"</f>
        <v>4人分の給付管理票を提出</v>
      </c>
      <c r="G8" s="12"/>
      <c r="H8" s="12"/>
      <c r="I8" s="12"/>
      <c r="J8" s="12"/>
    </row>
    <row r="9" customFormat="false" ht="30" hidden="false" customHeight="true" outlineLevel="0" collapsed="false">
      <c r="A9" s="13" t="s">
        <v>8</v>
      </c>
      <c r="B9" s="13"/>
      <c r="C9" s="13"/>
      <c r="D9" s="13"/>
      <c r="E9" s="13"/>
      <c r="F9" s="13"/>
      <c r="G9" s="13"/>
      <c r="H9" s="13"/>
      <c r="I9" s="13"/>
      <c r="J9" s="13"/>
    </row>
    <row r="10" customFormat="false" ht="15" hidden="false" customHeight="true" outlineLevel="0" collapsed="false">
      <c r="D10" s="14" t="s">
        <v>9</v>
      </c>
      <c r="E10" s="14"/>
      <c r="F10" s="15" t="s">
        <v>10</v>
      </c>
      <c r="G10" s="15"/>
      <c r="H10" s="15"/>
    </row>
    <row r="11" customFormat="false" ht="36" hidden="false" customHeight="true" outlineLevel="0" collapsed="false">
      <c r="A11" s="16" t="s">
        <v>11</v>
      </c>
      <c r="B11" s="14" t="s">
        <v>12</v>
      </c>
      <c r="C11" s="14" t="s">
        <v>13</v>
      </c>
      <c r="D11" s="14" t="s">
        <v>14</v>
      </c>
      <c r="E11" s="14" t="s">
        <v>15</v>
      </c>
      <c r="F11" s="14" t="s">
        <v>16</v>
      </c>
      <c r="G11" s="14" t="s">
        <v>17</v>
      </c>
      <c r="H11" s="14" t="s">
        <v>18</v>
      </c>
      <c r="I11" s="14" t="s">
        <v>19</v>
      </c>
      <c r="J11" s="14" t="s">
        <v>20</v>
      </c>
    </row>
    <row r="12" customFormat="false" ht="21" hidden="false" customHeight="true" outlineLevel="0" collapsed="false">
      <c r="A12" s="17" t="n">
        <v>1</v>
      </c>
      <c r="B12" s="26" t="s">
        <v>24</v>
      </c>
      <c r="C12" s="19" t="s">
        <v>25</v>
      </c>
      <c r="D12" s="19"/>
      <c r="E12" s="19"/>
      <c r="F12" s="20" t="n">
        <f aca="false">IF(C12="","",ROUNDDOWN(L12*単価設定!$B$7,0))</f>
        <v>4420</v>
      </c>
      <c r="G12" s="20" t="n">
        <f aca="false">IF(C12="","",H12-F12)</f>
        <v>90</v>
      </c>
      <c r="H12" s="21" t="n">
        <f aca="false">IF(C12="","",ROUNDDOWN((L12+M12)*単価設定!$B$7,0))</f>
        <v>4510</v>
      </c>
      <c r="I12" s="22" t="n">
        <v>46122</v>
      </c>
      <c r="J12" s="23"/>
      <c r="L12" s="27" t="n">
        <f aca="false">IF(C12="","",単価設定!$B$4+IF(D12="○",単価設定!$B$5,0)+IF(E12="○",単価設定!$B$6,0))</f>
        <v>442</v>
      </c>
      <c r="M12" s="27" t="n">
        <f aca="false">IF(C12="","",ROUND(L12*単価設定!$B$8,0))</f>
        <v>9</v>
      </c>
    </row>
    <row r="13" customFormat="false" ht="21" hidden="false" customHeight="true" outlineLevel="0" collapsed="false">
      <c r="A13" s="17" t="n">
        <v>2</v>
      </c>
      <c r="B13" s="26" t="s">
        <v>26</v>
      </c>
      <c r="C13" s="19" t="s">
        <v>25</v>
      </c>
      <c r="D13" s="19" t="s">
        <v>27</v>
      </c>
      <c r="E13" s="19"/>
      <c r="F13" s="20" t="n">
        <f aca="false">IF(C13="","",ROUNDDOWN(L13*単価設定!$B$7,0))</f>
        <v>7420</v>
      </c>
      <c r="G13" s="20" t="n">
        <f aca="false">IF(C13="","",H13-F13)</f>
        <v>160</v>
      </c>
      <c r="H13" s="21" t="n">
        <f aca="false">IF(C13="","",ROUNDDOWN((L13+M13)*単価設定!$B$7,0))</f>
        <v>7580</v>
      </c>
      <c r="I13" s="22" t="n">
        <v>46296</v>
      </c>
      <c r="J13" s="28" t="s">
        <v>28</v>
      </c>
      <c r="L13" s="27" t="n">
        <f aca="false">IF(C13="","",単価設定!$B$4+IF(D13="○",単価設定!$B$5,0)+IF(E13="○",単価設定!$B$6,0))</f>
        <v>742</v>
      </c>
      <c r="M13" s="27" t="n">
        <f aca="false">IF(C13="","",ROUND(L13*単価設定!$B$8,0))</f>
        <v>16</v>
      </c>
    </row>
    <row r="14" customFormat="false" ht="21" hidden="false" customHeight="true" outlineLevel="0" collapsed="false">
      <c r="A14" s="17" t="n">
        <v>3</v>
      </c>
      <c r="B14" s="26" t="s">
        <v>29</v>
      </c>
      <c r="C14" s="19" t="s">
        <v>25</v>
      </c>
      <c r="D14" s="19"/>
      <c r="E14" s="19" t="s">
        <v>27</v>
      </c>
      <c r="F14" s="20" t="n">
        <f aca="false">IF(C14="","",ROUNDDOWN(L14*単価設定!$B$7,0))</f>
        <v>7420</v>
      </c>
      <c r="G14" s="20" t="n">
        <f aca="false">IF(C14="","",H14-F14)</f>
        <v>160</v>
      </c>
      <c r="H14" s="21" t="n">
        <f aca="false">IF(C14="","",ROUNDDOWN((L14+M14)*単価設定!$B$7,0))</f>
        <v>7580</v>
      </c>
      <c r="I14" s="22" t="n">
        <v>46285</v>
      </c>
      <c r="J14" s="28" t="s">
        <v>30</v>
      </c>
      <c r="L14" s="27" t="n">
        <f aca="false">IF(C14="","",単価設定!$B$4+IF(D14="○",単価設定!$B$5,0)+IF(E14="○",単価設定!$B$6,0))</f>
        <v>742</v>
      </c>
      <c r="M14" s="27" t="n">
        <f aca="false">IF(C14="","",ROUND(L14*単価設定!$B$8,0))</f>
        <v>16</v>
      </c>
    </row>
    <row r="15" customFormat="false" ht="21" hidden="false" customHeight="true" outlineLevel="0" collapsed="false">
      <c r="A15" s="17" t="n">
        <v>4</v>
      </c>
      <c r="B15" s="26" t="s">
        <v>31</v>
      </c>
      <c r="C15" s="19" t="s">
        <v>25</v>
      </c>
      <c r="D15" s="19" t="s">
        <v>27</v>
      </c>
      <c r="E15" s="19" t="s">
        <v>27</v>
      </c>
      <c r="F15" s="20" t="n">
        <f aca="false">IF(C15="","",ROUNDDOWN(L15*単価設定!$B$7,0))</f>
        <v>10420</v>
      </c>
      <c r="G15" s="20" t="n">
        <f aca="false">IF(C15="","",H15-F15)</f>
        <v>220</v>
      </c>
      <c r="H15" s="21" t="n">
        <f aca="false">IF(C15="","",ROUNDDOWN((L15+M15)*単価設定!$B$7,0))</f>
        <v>10640</v>
      </c>
      <c r="I15" s="22" t="n">
        <v>46298</v>
      </c>
      <c r="J15" s="28"/>
      <c r="L15" s="27" t="n">
        <f aca="false">IF(C15="","",単価設定!$B$4+IF(D15="○",単価設定!$B$5,0)+IF(E15="○",単価設定!$B$6,0))</f>
        <v>1042</v>
      </c>
      <c r="M15" s="27" t="n">
        <f aca="false">IF(C15="","",ROUND(L15*単価設定!$B$8,0))</f>
        <v>22</v>
      </c>
    </row>
    <row r="16" customFormat="false" ht="21" hidden="false" customHeight="true" outlineLevel="0" collapsed="false">
      <c r="A16" s="17" t="n">
        <v>5</v>
      </c>
      <c r="B16" s="26"/>
      <c r="C16" s="19"/>
      <c r="D16" s="19"/>
      <c r="E16" s="19"/>
      <c r="F16" s="20" t="str">
        <f aca="false">IF(C16="","",ROUNDDOWN(L16*単価設定!$B$7,0))</f>
        <v/>
      </c>
      <c r="G16" s="20" t="str">
        <f aca="false">IF(C16="","",H16-F16)</f>
        <v/>
      </c>
      <c r="H16" s="21" t="str">
        <f aca="false">IF(C16="","",ROUNDDOWN((L16+M16)*単価設定!$B$7,0))</f>
        <v/>
      </c>
      <c r="I16" s="22"/>
      <c r="J16" s="28"/>
      <c r="L16" s="0" t="str">
        <f aca="false">IF(C16="","",単価設定!$B$4+IF(D16="○",単価設定!$B$5,0)+IF(E16="○",単価設定!$B$6,0))</f>
        <v/>
      </c>
      <c r="M16" s="0" t="str">
        <f aca="false">IF(C16="","",ROUND(L16*単価設定!$B$8,0))</f>
        <v/>
      </c>
    </row>
    <row r="17" customFormat="false" ht="21" hidden="false" customHeight="true" outlineLevel="0" collapsed="false">
      <c r="A17" s="17" t="n">
        <v>6</v>
      </c>
      <c r="B17" s="26"/>
      <c r="C17" s="19"/>
      <c r="D17" s="19"/>
      <c r="E17" s="19"/>
      <c r="F17" s="20" t="str">
        <f aca="false">IF(C17="","",ROUNDDOWN(L17*単価設定!$B$7,0))</f>
        <v/>
      </c>
      <c r="G17" s="20" t="str">
        <f aca="false">IF(C17="","",H17-F17)</f>
        <v/>
      </c>
      <c r="H17" s="21" t="str">
        <f aca="false">IF(C17="","",ROUNDDOWN((L17+M17)*単価設定!$B$7,0))</f>
        <v/>
      </c>
      <c r="I17" s="22"/>
      <c r="J17" s="28"/>
      <c r="L17" s="0" t="str">
        <f aca="false">IF(C17="","",単価設定!$B$4+IF(D17="○",単価設定!$B$5,0)+IF(E17="○",単価設定!$B$6,0))</f>
        <v/>
      </c>
      <c r="M17" s="0" t="str">
        <f aca="false">IF(C17="","",ROUND(L17*単価設定!$B$8,0))</f>
        <v/>
      </c>
    </row>
    <row r="18" customFormat="false" ht="21" hidden="false" customHeight="true" outlineLevel="0" collapsed="false">
      <c r="A18" s="17" t="n">
        <v>7</v>
      </c>
      <c r="B18" s="26"/>
      <c r="C18" s="19"/>
      <c r="D18" s="19"/>
      <c r="E18" s="19"/>
      <c r="F18" s="20" t="str">
        <f aca="false">IF(C18="","",ROUNDDOWN(L18*単価設定!$B$7,0))</f>
        <v/>
      </c>
      <c r="G18" s="20" t="str">
        <f aca="false">IF(C18="","",H18-F18)</f>
        <v/>
      </c>
      <c r="H18" s="21" t="str">
        <f aca="false">IF(C18="","",ROUNDDOWN((L18+M18)*単価設定!$B$7,0))</f>
        <v/>
      </c>
      <c r="I18" s="22"/>
      <c r="J18" s="28"/>
      <c r="L18" s="0" t="str">
        <f aca="false">IF(C18="","",単価設定!$B$4+IF(D18="○",単価設定!$B$5,0)+IF(E18="○",単価設定!$B$6,0))</f>
        <v/>
      </c>
      <c r="M18" s="0" t="str">
        <f aca="false">IF(C18="","",ROUND(L18*単価設定!$B$8,0))</f>
        <v/>
      </c>
    </row>
    <row r="19" customFormat="false" ht="21" hidden="false" customHeight="true" outlineLevel="0" collapsed="false">
      <c r="A19" s="17" t="n">
        <v>8</v>
      </c>
      <c r="B19" s="26"/>
      <c r="C19" s="19"/>
      <c r="D19" s="19"/>
      <c r="E19" s="19"/>
      <c r="F19" s="20" t="str">
        <f aca="false">IF(C19="","",ROUNDDOWN(L19*単価設定!$B$7,0))</f>
        <v/>
      </c>
      <c r="G19" s="20" t="str">
        <f aca="false">IF(C19="","",H19-F19)</f>
        <v/>
      </c>
      <c r="H19" s="21" t="str">
        <f aca="false">IF(C19="","",ROUNDDOWN((L19+M19)*単価設定!$B$7,0))</f>
        <v/>
      </c>
      <c r="I19" s="22"/>
      <c r="J19" s="28"/>
      <c r="L19" s="0" t="str">
        <f aca="false">IF(C19="","",単価設定!$B$4+IF(D19="○",単価設定!$B$5,0)+IF(E19="○",単価設定!$B$6,0))</f>
        <v/>
      </c>
      <c r="M19" s="0" t="str">
        <f aca="false">IF(C19="","",ROUND(L19*単価設定!$B$8,0))</f>
        <v/>
      </c>
    </row>
    <row r="20" customFormat="false" ht="21" hidden="false" customHeight="true" outlineLevel="0" collapsed="false">
      <c r="A20" s="17" t="n">
        <v>9</v>
      </c>
      <c r="B20" s="26"/>
      <c r="C20" s="19"/>
      <c r="D20" s="19"/>
      <c r="E20" s="19"/>
      <c r="F20" s="20" t="str">
        <f aca="false">IF(C20="","",ROUNDDOWN(L20*単価設定!$B$7,0))</f>
        <v/>
      </c>
      <c r="G20" s="20" t="str">
        <f aca="false">IF(C20="","",H20-F20)</f>
        <v/>
      </c>
      <c r="H20" s="21" t="str">
        <f aca="false">IF(C20="","",ROUNDDOWN((L20+M20)*単価設定!$B$7,0))</f>
        <v/>
      </c>
      <c r="I20" s="22"/>
      <c r="J20" s="28"/>
      <c r="L20" s="0" t="str">
        <f aca="false">IF(C20="","",単価設定!$B$4+IF(D20="○",単価設定!$B$5,0)+IF(E20="○",単価設定!$B$6,0))</f>
        <v/>
      </c>
      <c r="M20" s="0" t="str">
        <f aca="false">IF(C20="","",ROUND(L20*単価設定!$B$8,0))</f>
        <v/>
      </c>
    </row>
    <row r="21" customFormat="false" ht="21" hidden="false" customHeight="true" outlineLevel="0" collapsed="false">
      <c r="A21" s="17" t="n">
        <v>10</v>
      </c>
      <c r="B21" s="26"/>
      <c r="C21" s="19"/>
      <c r="D21" s="19"/>
      <c r="E21" s="19"/>
      <c r="F21" s="20" t="str">
        <f aca="false">IF(C21="","",ROUNDDOWN(L21*単価設定!$B$7,0))</f>
        <v/>
      </c>
      <c r="G21" s="20" t="str">
        <f aca="false">IF(C21="","",H21-F21)</f>
        <v/>
      </c>
      <c r="H21" s="21" t="str">
        <f aca="false">IF(C21="","",ROUNDDOWN((L21+M21)*単価設定!$B$7,0))</f>
        <v/>
      </c>
      <c r="I21" s="22"/>
      <c r="J21" s="28"/>
      <c r="L21" s="0" t="str">
        <f aca="false">IF(C21="","",単価設定!$B$4+IF(D21="○",単価設定!$B$5,0)+IF(E21="○",単価設定!$B$6,0))</f>
        <v/>
      </c>
      <c r="M21" s="0" t="str">
        <f aca="false">IF(C21="","",ROUND(L21*単価設定!$B$8,0))</f>
        <v/>
      </c>
    </row>
    <row r="22" customFormat="false" ht="21" hidden="false" customHeight="true" outlineLevel="0" collapsed="false">
      <c r="A22" s="17" t="n">
        <v>11</v>
      </c>
      <c r="B22" s="26"/>
      <c r="C22" s="19"/>
      <c r="D22" s="19"/>
      <c r="E22" s="19"/>
      <c r="F22" s="20" t="str">
        <f aca="false">IF(C22="","",ROUNDDOWN(L22*単価設定!$B$7,0))</f>
        <v/>
      </c>
      <c r="G22" s="20" t="str">
        <f aca="false">IF(C22="","",H22-F22)</f>
        <v/>
      </c>
      <c r="H22" s="21" t="str">
        <f aca="false">IF(C22="","",ROUNDDOWN((L22+M22)*単価設定!$B$7,0))</f>
        <v/>
      </c>
      <c r="I22" s="22"/>
      <c r="J22" s="28"/>
      <c r="L22" s="0" t="str">
        <f aca="false">IF(C22="","",単価設定!$B$4+IF(D22="○",単価設定!$B$5,0)+IF(E22="○",単価設定!$B$6,0))</f>
        <v/>
      </c>
      <c r="M22" s="0" t="str">
        <f aca="false">IF(C22="","",ROUND(L22*単価設定!$B$8,0))</f>
        <v/>
      </c>
    </row>
    <row r="23" customFormat="false" ht="21" hidden="false" customHeight="true" outlineLevel="0" collapsed="false">
      <c r="A23" s="17" t="n">
        <v>12</v>
      </c>
      <c r="B23" s="26"/>
      <c r="C23" s="19"/>
      <c r="D23" s="19"/>
      <c r="E23" s="19"/>
      <c r="F23" s="20" t="str">
        <f aca="false">IF(C23="","",ROUNDDOWN(L23*単価設定!$B$7,0))</f>
        <v/>
      </c>
      <c r="G23" s="20" t="str">
        <f aca="false">IF(C23="","",H23-F23)</f>
        <v/>
      </c>
      <c r="H23" s="21" t="str">
        <f aca="false">IF(C23="","",ROUNDDOWN((L23+M23)*単価設定!$B$7,0))</f>
        <v/>
      </c>
      <c r="I23" s="22"/>
      <c r="J23" s="28"/>
      <c r="L23" s="0" t="str">
        <f aca="false">IF(C23="","",単価設定!$B$4+IF(D23="○",単価設定!$B$5,0)+IF(E23="○",単価設定!$B$6,0))</f>
        <v/>
      </c>
      <c r="M23" s="0" t="str">
        <f aca="false">IF(C23="","",ROUND(L23*単価設定!$B$8,0))</f>
        <v/>
      </c>
    </row>
    <row r="24" customFormat="false" ht="21" hidden="false" customHeight="true" outlineLevel="0" collapsed="false">
      <c r="A24" s="17" t="n">
        <v>13</v>
      </c>
      <c r="B24" s="26"/>
      <c r="C24" s="19"/>
      <c r="D24" s="19"/>
      <c r="E24" s="19"/>
      <c r="F24" s="20" t="str">
        <f aca="false">IF(C24="","",ROUNDDOWN(L24*単価設定!$B$7,0))</f>
        <v/>
      </c>
      <c r="G24" s="20" t="str">
        <f aca="false">IF(C24="","",H24-F24)</f>
        <v/>
      </c>
      <c r="H24" s="21" t="str">
        <f aca="false">IF(C24="","",ROUNDDOWN((L24+M24)*単価設定!$B$7,0))</f>
        <v/>
      </c>
      <c r="I24" s="22"/>
      <c r="J24" s="28"/>
      <c r="L24" s="0" t="str">
        <f aca="false">IF(C24="","",単価設定!$B$4+IF(D24="○",単価設定!$B$5,0)+IF(E24="○",単価設定!$B$6,0))</f>
        <v/>
      </c>
      <c r="M24" s="0" t="str">
        <f aca="false">IF(C24="","",ROUND(L24*単価設定!$B$8,0))</f>
        <v/>
      </c>
    </row>
    <row r="25" customFormat="false" ht="21" hidden="false" customHeight="true" outlineLevel="0" collapsed="false">
      <c r="A25" s="17" t="n">
        <v>14</v>
      </c>
      <c r="B25" s="26"/>
      <c r="C25" s="19"/>
      <c r="D25" s="19"/>
      <c r="E25" s="19"/>
      <c r="F25" s="20" t="str">
        <f aca="false">IF(C25="","",ROUNDDOWN(L25*単価設定!$B$7,0))</f>
        <v/>
      </c>
      <c r="G25" s="20" t="str">
        <f aca="false">IF(C25="","",H25-F25)</f>
        <v/>
      </c>
      <c r="H25" s="21" t="str">
        <f aca="false">IF(C25="","",ROUNDDOWN((L25+M25)*単価設定!$B$7,0))</f>
        <v/>
      </c>
      <c r="I25" s="22"/>
      <c r="J25" s="28"/>
      <c r="L25" s="0" t="str">
        <f aca="false">IF(C25="","",単価設定!$B$4+IF(D25="○",単価設定!$B$5,0)+IF(E25="○",単価設定!$B$6,0))</f>
        <v/>
      </c>
      <c r="M25" s="0" t="str">
        <f aca="false">IF(C25="","",ROUND(L25*単価設定!$B$8,0))</f>
        <v/>
      </c>
    </row>
    <row r="26" customFormat="false" ht="21" hidden="false" customHeight="true" outlineLevel="0" collapsed="false">
      <c r="A26" s="17" t="n">
        <v>15</v>
      </c>
      <c r="B26" s="26"/>
      <c r="C26" s="19"/>
      <c r="D26" s="19"/>
      <c r="E26" s="19"/>
      <c r="F26" s="20" t="str">
        <f aca="false">IF(C26="","",ROUNDDOWN(L26*単価設定!$B$7,0))</f>
        <v/>
      </c>
      <c r="G26" s="20" t="str">
        <f aca="false">IF(C26="","",H26-F26)</f>
        <v/>
      </c>
      <c r="H26" s="21" t="str">
        <f aca="false">IF(C26="","",ROUNDDOWN((L26+M26)*単価設定!$B$7,0))</f>
        <v/>
      </c>
      <c r="I26" s="22"/>
      <c r="J26" s="28"/>
      <c r="L26" s="0" t="str">
        <f aca="false">IF(C26="","",単価設定!$B$4+IF(D26="○",単価設定!$B$5,0)+IF(E26="○",単価設定!$B$6,0))</f>
        <v/>
      </c>
      <c r="M26" s="0" t="str">
        <f aca="false">IF(C26="","",ROUND(L26*単価設定!$B$8,0))</f>
        <v/>
      </c>
    </row>
    <row r="27" customFormat="false" ht="21" hidden="false" customHeight="true" outlineLevel="0" collapsed="false">
      <c r="A27" s="17" t="n">
        <v>16</v>
      </c>
      <c r="B27" s="26"/>
      <c r="C27" s="19"/>
      <c r="D27" s="19"/>
      <c r="E27" s="19"/>
      <c r="F27" s="20" t="str">
        <f aca="false">IF(C27="","",ROUNDDOWN(L27*単価設定!$B$7,0))</f>
        <v/>
      </c>
      <c r="G27" s="20" t="str">
        <f aca="false">IF(C27="","",H27-F27)</f>
        <v/>
      </c>
      <c r="H27" s="21" t="str">
        <f aca="false">IF(C27="","",ROUNDDOWN((L27+M27)*単価設定!$B$7,0))</f>
        <v/>
      </c>
      <c r="I27" s="22"/>
      <c r="J27" s="28"/>
      <c r="L27" s="0" t="str">
        <f aca="false">IF(C27="","",単価設定!$B$4+IF(D27="○",単価設定!$B$5,0)+IF(E27="○",単価設定!$B$6,0))</f>
        <v/>
      </c>
      <c r="M27" s="0" t="str">
        <f aca="false">IF(C27="","",ROUND(L27*単価設定!$B$8,0))</f>
        <v/>
      </c>
    </row>
    <row r="28" customFormat="false" ht="21" hidden="false" customHeight="true" outlineLevel="0" collapsed="false">
      <c r="A28" s="17" t="n">
        <v>17</v>
      </c>
      <c r="B28" s="26"/>
      <c r="C28" s="19"/>
      <c r="D28" s="19"/>
      <c r="E28" s="19"/>
      <c r="F28" s="20" t="str">
        <f aca="false">IF(C28="","",ROUNDDOWN(L28*単価設定!$B$7,0))</f>
        <v/>
      </c>
      <c r="G28" s="20" t="str">
        <f aca="false">IF(C28="","",H28-F28)</f>
        <v/>
      </c>
      <c r="H28" s="21" t="str">
        <f aca="false">IF(C28="","",ROUNDDOWN((L28+M28)*単価設定!$B$7,0))</f>
        <v/>
      </c>
      <c r="I28" s="22"/>
      <c r="J28" s="28"/>
      <c r="L28" s="0" t="str">
        <f aca="false">IF(C28="","",単価設定!$B$4+IF(D28="○",単価設定!$B$5,0)+IF(E28="○",単価設定!$B$6,0))</f>
        <v/>
      </c>
      <c r="M28" s="0" t="str">
        <f aca="false">IF(C28="","",ROUND(L28*単価設定!$B$8,0))</f>
        <v/>
      </c>
    </row>
    <row r="29" customFormat="false" ht="21" hidden="false" customHeight="true" outlineLevel="0" collapsed="false">
      <c r="A29" s="17" t="n">
        <v>18</v>
      </c>
      <c r="B29" s="26"/>
      <c r="C29" s="19"/>
      <c r="D29" s="19"/>
      <c r="E29" s="19"/>
      <c r="F29" s="20" t="str">
        <f aca="false">IF(C29="","",ROUNDDOWN(L29*単価設定!$B$7,0))</f>
        <v/>
      </c>
      <c r="G29" s="20" t="str">
        <f aca="false">IF(C29="","",H29-F29)</f>
        <v/>
      </c>
      <c r="H29" s="21" t="str">
        <f aca="false">IF(C29="","",ROUNDDOWN((L29+M29)*単価設定!$B$7,0))</f>
        <v/>
      </c>
      <c r="I29" s="22"/>
      <c r="J29" s="28"/>
      <c r="L29" s="0" t="str">
        <f aca="false">IF(C29="","",単価設定!$B$4+IF(D29="○",単価設定!$B$5,0)+IF(E29="○",単価設定!$B$6,0))</f>
        <v/>
      </c>
      <c r="M29" s="0" t="str">
        <f aca="false">IF(C29="","",ROUND(L29*単価設定!$B$8,0))</f>
        <v/>
      </c>
    </row>
    <row r="30" customFormat="false" ht="21" hidden="false" customHeight="true" outlineLevel="0" collapsed="false">
      <c r="A30" s="17" t="n">
        <v>19</v>
      </c>
      <c r="B30" s="26"/>
      <c r="C30" s="19"/>
      <c r="D30" s="19"/>
      <c r="E30" s="19"/>
      <c r="F30" s="20" t="str">
        <f aca="false">IF(C30="","",ROUNDDOWN(L30*単価設定!$B$7,0))</f>
        <v/>
      </c>
      <c r="G30" s="20" t="str">
        <f aca="false">IF(C30="","",H30-F30)</f>
        <v/>
      </c>
      <c r="H30" s="21" t="str">
        <f aca="false">IF(C30="","",ROUNDDOWN((L30+M30)*単価設定!$B$7,0))</f>
        <v/>
      </c>
      <c r="I30" s="22"/>
      <c r="J30" s="28"/>
      <c r="L30" s="0" t="str">
        <f aca="false">IF(C30="","",単価設定!$B$4+IF(D30="○",単価設定!$B$5,0)+IF(E30="○",単価設定!$B$6,0))</f>
        <v/>
      </c>
      <c r="M30" s="0" t="str">
        <f aca="false">IF(C30="","",ROUND(L30*単価設定!$B$8,0))</f>
        <v/>
      </c>
    </row>
    <row r="31" customFormat="false" ht="21" hidden="false" customHeight="true" outlineLevel="0" collapsed="false">
      <c r="A31" s="17" t="n">
        <v>20</v>
      </c>
      <c r="B31" s="26"/>
      <c r="C31" s="19"/>
      <c r="D31" s="19"/>
      <c r="E31" s="19"/>
      <c r="F31" s="20" t="str">
        <f aca="false">IF(C31="","",ROUNDDOWN(L31*単価設定!$B$7,0))</f>
        <v/>
      </c>
      <c r="G31" s="20" t="str">
        <f aca="false">IF(C31="","",H31-F31)</f>
        <v/>
      </c>
      <c r="H31" s="21" t="str">
        <f aca="false">IF(C31="","",ROUNDDOWN((L31+M31)*単価設定!$B$7,0))</f>
        <v/>
      </c>
      <c r="I31" s="22"/>
      <c r="J31" s="28"/>
      <c r="L31" s="0" t="str">
        <f aca="false">IF(C31="","",単価設定!$B$4+IF(D31="○",単価設定!$B$5,0)+IF(E31="○",単価設定!$B$6,0))</f>
        <v/>
      </c>
      <c r="M31" s="0" t="str">
        <f aca="false">IF(C31="","",ROUND(L31*単価設定!$B$8,0))</f>
        <v/>
      </c>
    </row>
    <row r="32" customFormat="false" ht="21" hidden="false" customHeight="true" outlineLevel="0" collapsed="false">
      <c r="A32" s="17" t="n">
        <v>21</v>
      </c>
      <c r="B32" s="26"/>
      <c r="C32" s="19"/>
      <c r="D32" s="19"/>
      <c r="E32" s="19"/>
      <c r="F32" s="20" t="str">
        <f aca="false">IF(C32="","",ROUNDDOWN(L32*単価設定!$B$7,0))</f>
        <v/>
      </c>
      <c r="G32" s="20" t="str">
        <f aca="false">IF(C32="","",H32-F32)</f>
        <v/>
      </c>
      <c r="H32" s="21" t="str">
        <f aca="false">IF(C32="","",ROUNDDOWN((L32+M32)*単価設定!$B$7,0))</f>
        <v/>
      </c>
      <c r="I32" s="22"/>
      <c r="J32" s="28"/>
      <c r="L32" s="0" t="str">
        <f aca="false">IF(C32="","",単価設定!$B$4+IF(D32="○",単価設定!$B$5,0)+IF(E32="○",単価設定!$B$6,0))</f>
        <v/>
      </c>
      <c r="M32" s="0" t="str">
        <f aca="false">IF(C32="","",ROUND(L32*単価設定!$B$8,0))</f>
        <v/>
      </c>
    </row>
    <row r="33" customFormat="false" ht="21" hidden="false" customHeight="true" outlineLevel="0" collapsed="false">
      <c r="A33" s="17" t="n">
        <v>22</v>
      </c>
      <c r="B33" s="26"/>
      <c r="C33" s="19"/>
      <c r="D33" s="19"/>
      <c r="E33" s="19"/>
      <c r="F33" s="20" t="str">
        <f aca="false">IF(C33="","",ROUNDDOWN(L33*単価設定!$B$7,0))</f>
        <v/>
      </c>
      <c r="G33" s="20" t="str">
        <f aca="false">IF(C33="","",H33-F33)</f>
        <v/>
      </c>
      <c r="H33" s="21" t="str">
        <f aca="false">IF(C33="","",ROUNDDOWN((L33+M33)*単価設定!$B$7,0))</f>
        <v/>
      </c>
      <c r="I33" s="22"/>
      <c r="J33" s="28"/>
      <c r="L33" s="0" t="str">
        <f aca="false">IF(C33="","",単価設定!$B$4+IF(D33="○",単価設定!$B$5,0)+IF(E33="○",単価設定!$B$6,0))</f>
        <v/>
      </c>
      <c r="M33" s="0" t="str">
        <f aca="false">IF(C33="","",ROUND(L33*単価設定!$B$8,0))</f>
        <v/>
      </c>
    </row>
    <row r="34" customFormat="false" ht="21" hidden="false" customHeight="true" outlineLevel="0" collapsed="false">
      <c r="A34" s="17" t="n">
        <v>23</v>
      </c>
      <c r="B34" s="26"/>
      <c r="C34" s="19"/>
      <c r="D34" s="19"/>
      <c r="E34" s="19"/>
      <c r="F34" s="20" t="str">
        <f aca="false">IF(C34="","",ROUNDDOWN(L34*単価設定!$B$7,0))</f>
        <v/>
      </c>
      <c r="G34" s="20" t="str">
        <f aca="false">IF(C34="","",H34-F34)</f>
        <v/>
      </c>
      <c r="H34" s="21" t="str">
        <f aca="false">IF(C34="","",ROUNDDOWN((L34+M34)*単価設定!$B$7,0))</f>
        <v/>
      </c>
      <c r="I34" s="22"/>
      <c r="J34" s="28"/>
      <c r="L34" s="0" t="str">
        <f aca="false">IF(C34="","",単価設定!$B$4+IF(D34="○",単価設定!$B$5,0)+IF(E34="○",単価設定!$B$6,0))</f>
        <v/>
      </c>
      <c r="M34" s="0" t="str">
        <f aca="false">IF(C34="","",ROUND(L34*単価設定!$B$8,0))</f>
        <v/>
      </c>
    </row>
    <row r="35" customFormat="false" ht="21" hidden="false" customHeight="true" outlineLevel="0" collapsed="false">
      <c r="A35" s="17" t="n">
        <v>24</v>
      </c>
      <c r="B35" s="26"/>
      <c r="C35" s="19"/>
      <c r="D35" s="19"/>
      <c r="E35" s="19"/>
      <c r="F35" s="20" t="str">
        <f aca="false">IF(C35="","",ROUNDDOWN(L35*単価設定!$B$7,0))</f>
        <v/>
      </c>
      <c r="G35" s="20" t="str">
        <f aca="false">IF(C35="","",H35-F35)</f>
        <v/>
      </c>
      <c r="H35" s="21" t="str">
        <f aca="false">IF(C35="","",ROUNDDOWN((L35+M35)*単価設定!$B$7,0))</f>
        <v/>
      </c>
      <c r="I35" s="22"/>
      <c r="J35" s="28"/>
      <c r="L35" s="0" t="str">
        <f aca="false">IF(C35="","",単価設定!$B$4+IF(D35="○",単価設定!$B$5,0)+IF(E35="○",単価設定!$B$6,0))</f>
        <v/>
      </c>
      <c r="M35" s="0" t="str">
        <f aca="false">IF(C35="","",ROUND(L35*単価設定!$B$8,0))</f>
        <v/>
      </c>
    </row>
    <row r="36" customFormat="false" ht="21" hidden="false" customHeight="true" outlineLevel="0" collapsed="false">
      <c r="A36" s="17" t="n">
        <v>25</v>
      </c>
      <c r="B36" s="26"/>
      <c r="C36" s="19"/>
      <c r="D36" s="19"/>
      <c r="E36" s="19"/>
      <c r="F36" s="20" t="str">
        <f aca="false">IF(C36="","",ROUNDDOWN(L36*単価設定!$B$7,0))</f>
        <v/>
      </c>
      <c r="G36" s="20" t="str">
        <f aca="false">IF(C36="","",H36-F36)</f>
        <v/>
      </c>
      <c r="H36" s="21" t="str">
        <f aca="false">IF(C36="","",ROUNDDOWN((L36+M36)*単価設定!$B$7,0))</f>
        <v/>
      </c>
      <c r="I36" s="22"/>
      <c r="J36" s="28"/>
      <c r="L36" s="0" t="str">
        <f aca="false">IF(C36="","",単価設定!$B$4+IF(D36="○",単価設定!$B$5,0)+IF(E36="○",単価設定!$B$6,0))</f>
        <v/>
      </c>
      <c r="M36" s="0" t="str">
        <f aca="false">IF(C36="","",ROUND(L36*単価設定!$B$8,0))</f>
        <v/>
      </c>
    </row>
    <row r="37" customFormat="false" ht="21" hidden="false" customHeight="true" outlineLevel="0" collapsed="false">
      <c r="A37" s="17" t="n">
        <v>26</v>
      </c>
      <c r="B37" s="26"/>
      <c r="C37" s="19"/>
      <c r="D37" s="19"/>
      <c r="E37" s="19"/>
      <c r="F37" s="20" t="str">
        <f aca="false">IF(C37="","",ROUNDDOWN(L37*単価設定!$B$7,0))</f>
        <v/>
      </c>
      <c r="G37" s="20" t="str">
        <f aca="false">IF(C37="","",H37-F37)</f>
        <v/>
      </c>
      <c r="H37" s="21" t="str">
        <f aca="false">IF(C37="","",ROUNDDOWN((L37+M37)*単価設定!$B$7,0))</f>
        <v/>
      </c>
      <c r="I37" s="22"/>
      <c r="J37" s="28"/>
      <c r="L37" s="0" t="str">
        <f aca="false">IF(C37="","",単価設定!$B$4+IF(D37="○",単価設定!$B$5,0)+IF(E37="○",単価設定!$B$6,0))</f>
        <v/>
      </c>
      <c r="M37" s="0" t="str">
        <f aca="false">IF(C37="","",ROUND(L37*単価設定!$B$8,0))</f>
        <v/>
      </c>
    </row>
    <row r="38" customFormat="false" ht="21" hidden="false" customHeight="true" outlineLevel="0" collapsed="false">
      <c r="A38" s="17" t="n">
        <v>27</v>
      </c>
      <c r="B38" s="26"/>
      <c r="C38" s="19"/>
      <c r="D38" s="19"/>
      <c r="E38" s="19"/>
      <c r="F38" s="20" t="str">
        <f aca="false">IF(C38="","",ROUNDDOWN(L38*単価設定!$B$7,0))</f>
        <v/>
      </c>
      <c r="G38" s="20" t="str">
        <f aca="false">IF(C38="","",H38-F38)</f>
        <v/>
      </c>
      <c r="H38" s="21" t="str">
        <f aca="false">IF(C38="","",ROUNDDOWN((L38+M38)*単価設定!$B$7,0))</f>
        <v/>
      </c>
      <c r="I38" s="22"/>
      <c r="J38" s="28"/>
      <c r="L38" s="0" t="str">
        <f aca="false">IF(C38="","",単価設定!$B$4+IF(D38="○",単価設定!$B$5,0)+IF(E38="○",単価設定!$B$6,0))</f>
        <v/>
      </c>
      <c r="M38" s="0" t="str">
        <f aca="false">IF(C38="","",ROUND(L38*単価設定!$B$8,0))</f>
        <v/>
      </c>
    </row>
    <row r="39" customFormat="false" ht="21" hidden="false" customHeight="true" outlineLevel="0" collapsed="false">
      <c r="A39" s="17" t="n">
        <v>28</v>
      </c>
      <c r="B39" s="26"/>
      <c r="C39" s="19"/>
      <c r="D39" s="19"/>
      <c r="E39" s="19"/>
      <c r="F39" s="20" t="str">
        <f aca="false">IF(C39="","",ROUNDDOWN(L39*単価設定!$B$7,0))</f>
        <v/>
      </c>
      <c r="G39" s="20" t="str">
        <f aca="false">IF(C39="","",H39-F39)</f>
        <v/>
      </c>
      <c r="H39" s="21" t="str">
        <f aca="false">IF(C39="","",ROUNDDOWN((L39+M39)*単価設定!$B$7,0))</f>
        <v/>
      </c>
      <c r="I39" s="22"/>
      <c r="J39" s="28"/>
      <c r="L39" s="0" t="str">
        <f aca="false">IF(C39="","",単価設定!$B$4+IF(D39="○",単価設定!$B$5,0)+IF(E39="○",単価設定!$B$6,0))</f>
        <v/>
      </c>
      <c r="M39" s="0" t="str">
        <f aca="false">IF(C39="","",ROUND(L39*単価設定!$B$8,0))</f>
        <v/>
      </c>
    </row>
    <row r="40" customFormat="false" ht="21" hidden="false" customHeight="true" outlineLevel="0" collapsed="false">
      <c r="A40" s="17" t="n">
        <v>29</v>
      </c>
      <c r="B40" s="26"/>
      <c r="C40" s="19"/>
      <c r="D40" s="19"/>
      <c r="E40" s="19"/>
      <c r="F40" s="20" t="str">
        <f aca="false">IF(C40="","",ROUNDDOWN(L40*単価設定!$B$7,0))</f>
        <v/>
      </c>
      <c r="G40" s="20" t="str">
        <f aca="false">IF(C40="","",H40-F40)</f>
        <v/>
      </c>
      <c r="H40" s="21" t="str">
        <f aca="false">IF(C40="","",ROUNDDOWN((L40+M40)*単価設定!$B$7,0))</f>
        <v/>
      </c>
      <c r="I40" s="22"/>
      <c r="J40" s="28"/>
      <c r="L40" s="0" t="str">
        <f aca="false">IF(C40="","",単価設定!$B$4+IF(D40="○",単価設定!$B$5,0)+IF(E40="○",単価設定!$B$6,0))</f>
        <v/>
      </c>
      <c r="M40" s="0" t="str">
        <f aca="false">IF(C40="","",ROUND(L40*単価設定!$B$8,0))</f>
        <v/>
      </c>
    </row>
    <row r="41" customFormat="false" ht="21" hidden="false" customHeight="true" outlineLevel="0" collapsed="false">
      <c r="A41" s="17" t="n">
        <v>30</v>
      </c>
      <c r="B41" s="26"/>
      <c r="C41" s="19"/>
      <c r="D41" s="19"/>
      <c r="E41" s="19"/>
      <c r="F41" s="20" t="str">
        <f aca="false">IF(C41="","",ROUNDDOWN(L41*単価設定!$B$7,0))</f>
        <v/>
      </c>
      <c r="G41" s="20" t="str">
        <f aca="false">IF(C41="","",H41-F41)</f>
        <v/>
      </c>
      <c r="H41" s="21" t="str">
        <f aca="false">IF(C41="","",ROUNDDOWN((L41+M41)*単価設定!$B$7,0))</f>
        <v/>
      </c>
      <c r="I41" s="22"/>
      <c r="J41" s="28"/>
      <c r="L41" s="0" t="str">
        <f aca="false">IF(C41="","",単価設定!$B$4+IF(D41="○",単価設定!$B$5,0)+IF(E41="○",単価設定!$B$6,0))</f>
        <v/>
      </c>
      <c r="M41" s="0" t="str">
        <f aca="false">IF(C41="","",ROUND(L41*単価設定!$B$8,0))</f>
        <v/>
      </c>
    </row>
    <row r="42" customFormat="false" ht="21" hidden="false" customHeight="true" outlineLevel="0" collapsed="false">
      <c r="A42" s="17" t="n">
        <v>31</v>
      </c>
      <c r="B42" s="26"/>
      <c r="C42" s="19"/>
      <c r="D42" s="19"/>
      <c r="E42" s="19"/>
      <c r="F42" s="20" t="str">
        <f aca="false">IF(C42="","",ROUNDDOWN(L42*単価設定!$B$7,0))</f>
        <v/>
      </c>
      <c r="G42" s="20" t="str">
        <f aca="false">IF(C42="","",H42-F42)</f>
        <v/>
      </c>
      <c r="H42" s="21" t="str">
        <f aca="false">IF(C42="","",ROUNDDOWN((L42+M42)*単価設定!$B$7,0))</f>
        <v/>
      </c>
      <c r="I42" s="22"/>
      <c r="J42" s="28"/>
      <c r="L42" s="0" t="str">
        <f aca="false">IF(C42="","",単価設定!$B$4+IF(D42="○",単価設定!$B$5,0)+IF(E42="○",単価設定!$B$6,0))</f>
        <v/>
      </c>
      <c r="M42" s="0" t="str">
        <f aca="false">IF(C42="","",ROUND(L42*単価設定!$B$8,0))</f>
        <v/>
      </c>
    </row>
    <row r="43" customFormat="false" ht="21" hidden="false" customHeight="true" outlineLevel="0" collapsed="false">
      <c r="A43" s="17" t="n">
        <v>32</v>
      </c>
      <c r="B43" s="26"/>
      <c r="C43" s="19"/>
      <c r="D43" s="19"/>
      <c r="E43" s="19"/>
      <c r="F43" s="20" t="str">
        <f aca="false">IF(C43="","",ROUNDDOWN(L43*単価設定!$B$7,0))</f>
        <v/>
      </c>
      <c r="G43" s="20" t="str">
        <f aca="false">IF(C43="","",H43-F43)</f>
        <v/>
      </c>
      <c r="H43" s="21" t="str">
        <f aca="false">IF(C43="","",ROUNDDOWN((L43+M43)*単価設定!$B$7,0))</f>
        <v/>
      </c>
      <c r="I43" s="22"/>
      <c r="J43" s="28"/>
      <c r="L43" s="0" t="str">
        <f aca="false">IF(C43="","",単価設定!$B$4+IF(D43="○",単価設定!$B$5,0)+IF(E43="○",単価設定!$B$6,0))</f>
        <v/>
      </c>
      <c r="M43" s="0" t="str">
        <f aca="false">IF(C43="","",ROUND(L43*単価設定!$B$8,0))</f>
        <v/>
      </c>
    </row>
    <row r="44" customFormat="false" ht="21" hidden="false" customHeight="true" outlineLevel="0" collapsed="false">
      <c r="A44" s="17" t="n">
        <v>33</v>
      </c>
      <c r="B44" s="26"/>
      <c r="C44" s="19"/>
      <c r="D44" s="19"/>
      <c r="E44" s="19"/>
      <c r="F44" s="20" t="str">
        <f aca="false">IF(C44="","",ROUNDDOWN(L44*単価設定!$B$7,0))</f>
        <v/>
      </c>
      <c r="G44" s="20" t="str">
        <f aca="false">IF(C44="","",H44-F44)</f>
        <v/>
      </c>
      <c r="H44" s="21" t="str">
        <f aca="false">IF(C44="","",ROUNDDOWN((L44+M44)*単価設定!$B$7,0))</f>
        <v/>
      </c>
      <c r="I44" s="22"/>
      <c r="J44" s="28"/>
      <c r="L44" s="0" t="str">
        <f aca="false">IF(C44="","",単価設定!$B$4+IF(D44="○",単価設定!$B$5,0)+IF(E44="○",単価設定!$B$6,0))</f>
        <v/>
      </c>
      <c r="M44" s="0" t="str">
        <f aca="false">IF(C44="","",ROUND(L44*単価設定!$B$8,0))</f>
        <v/>
      </c>
    </row>
    <row r="45" customFormat="false" ht="21" hidden="false" customHeight="true" outlineLevel="0" collapsed="false">
      <c r="A45" s="17" t="n">
        <v>34</v>
      </c>
      <c r="B45" s="26"/>
      <c r="C45" s="19"/>
      <c r="D45" s="19"/>
      <c r="E45" s="19"/>
      <c r="F45" s="20" t="str">
        <f aca="false">IF(C45="","",ROUNDDOWN(L45*単価設定!$B$7,0))</f>
        <v/>
      </c>
      <c r="G45" s="20" t="str">
        <f aca="false">IF(C45="","",H45-F45)</f>
        <v/>
      </c>
      <c r="H45" s="21" t="str">
        <f aca="false">IF(C45="","",ROUNDDOWN((L45+M45)*単価設定!$B$7,0))</f>
        <v/>
      </c>
      <c r="I45" s="22"/>
      <c r="J45" s="28"/>
      <c r="L45" s="0" t="str">
        <f aca="false">IF(C45="","",単価設定!$B$4+IF(D45="○",単価設定!$B$5,0)+IF(E45="○",単価設定!$B$6,0))</f>
        <v/>
      </c>
      <c r="M45" s="0" t="str">
        <f aca="false">IF(C45="","",ROUND(L45*単価設定!$B$8,0))</f>
        <v/>
      </c>
    </row>
    <row r="46" customFormat="false" ht="21" hidden="false" customHeight="true" outlineLevel="0" collapsed="false">
      <c r="A46" s="17" t="n">
        <v>35</v>
      </c>
      <c r="B46" s="26"/>
      <c r="C46" s="19"/>
      <c r="D46" s="19"/>
      <c r="E46" s="19"/>
      <c r="F46" s="20" t="str">
        <f aca="false">IF(C46="","",ROUNDDOWN(L46*単価設定!$B$7,0))</f>
        <v/>
      </c>
      <c r="G46" s="20" t="str">
        <f aca="false">IF(C46="","",H46-F46)</f>
        <v/>
      </c>
      <c r="H46" s="21" t="str">
        <f aca="false">IF(C46="","",ROUNDDOWN((L46+M46)*単価設定!$B$7,0))</f>
        <v/>
      </c>
      <c r="I46" s="22"/>
      <c r="J46" s="28"/>
      <c r="L46" s="0" t="str">
        <f aca="false">IF(C46="","",単価設定!$B$4+IF(D46="○",単価設定!$B$5,0)+IF(E46="○",単価設定!$B$6,0))</f>
        <v/>
      </c>
      <c r="M46" s="0" t="str">
        <f aca="false">IF(C46="","",ROUND(L46*単価設定!$B$8,0))</f>
        <v/>
      </c>
    </row>
    <row r="47" customFormat="false" ht="21" hidden="false" customHeight="true" outlineLevel="0" collapsed="false">
      <c r="A47" s="17" t="n">
        <v>36</v>
      </c>
      <c r="B47" s="26"/>
      <c r="C47" s="19"/>
      <c r="D47" s="19"/>
      <c r="E47" s="19"/>
      <c r="F47" s="20" t="str">
        <f aca="false">IF(C47="","",ROUNDDOWN(L47*単価設定!$B$7,0))</f>
        <v/>
      </c>
      <c r="G47" s="20" t="str">
        <f aca="false">IF(C47="","",H47-F47)</f>
        <v/>
      </c>
      <c r="H47" s="21" t="str">
        <f aca="false">IF(C47="","",ROUNDDOWN((L47+M47)*単価設定!$B$7,0))</f>
        <v/>
      </c>
      <c r="I47" s="22"/>
      <c r="J47" s="28"/>
      <c r="L47" s="0" t="str">
        <f aca="false">IF(C47="","",単価設定!$B$4+IF(D47="○",単価設定!$B$5,0)+IF(E47="○",単価設定!$B$6,0))</f>
        <v/>
      </c>
      <c r="M47" s="0" t="str">
        <f aca="false">IF(C47="","",ROUND(L47*単価設定!$B$8,0))</f>
        <v/>
      </c>
    </row>
    <row r="48" customFormat="false" ht="21" hidden="false" customHeight="true" outlineLevel="0" collapsed="false">
      <c r="A48" s="17" t="n">
        <v>37</v>
      </c>
      <c r="B48" s="26"/>
      <c r="C48" s="19"/>
      <c r="D48" s="19"/>
      <c r="E48" s="19"/>
      <c r="F48" s="20" t="str">
        <f aca="false">IF(C48="","",ROUNDDOWN(L48*単価設定!$B$7,0))</f>
        <v/>
      </c>
      <c r="G48" s="20" t="str">
        <f aca="false">IF(C48="","",H48-F48)</f>
        <v/>
      </c>
      <c r="H48" s="21" t="str">
        <f aca="false">IF(C48="","",ROUNDDOWN((L48+M48)*単価設定!$B$7,0))</f>
        <v/>
      </c>
      <c r="I48" s="22"/>
      <c r="J48" s="28"/>
      <c r="L48" s="0" t="str">
        <f aca="false">IF(C48="","",単価設定!$B$4+IF(D48="○",単価設定!$B$5,0)+IF(E48="○",単価設定!$B$6,0))</f>
        <v/>
      </c>
      <c r="M48" s="0" t="str">
        <f aca="false">IF(C48="","",ROUND(L48*単価設定!$B$8,0))</f>
        <v/>
      </c>
    </row>
    <row r="49" customFormat="false" ht="21" hidden="false" customHeight="true" outlineLevel="0" collapsed="false">
      <c r="A49" s="17" t="n">
        <v>38</v>
      </c>
      <c r="B49" s="26"/>
      <c r="C49" s="19"/>
      <c r="D49" s="19"/>
      <c r="E49" s="19"/>
      <c r="F49" s="20" t="str">
        <f aca="false">IF(C49="","",ROUNDDOWN(L49*単価設定!$B$7,0))</f>
        <v/>
      </c>
      <c r="G49" s="20" t="str">
        <f aca="false">IF(C49="","",H49-F49)</f>
        <v/>
      </c>
      <c r="H49" s="21" t="str">
        <f aca="false">IF(C49="","",ROUNDDOWN((L49+M49)*単価設定!$B$7,0))</f>
        <v/>
      </c>
      <c r="I49" s="22"/>
      <c r="J49" s="28"/>
      <c r="L49" s="0" t="str">
        <f aca="false">IF(C49="","",単価設定!$B$4+IF(D49="○",単価設定!$B$5,0)+IF(E49="○",単価設定!$B$6,0))</f>
        <v/>
      </c>
      <c r="M49" s="0" t="str">
        <f aca="false">IF(C49="","",ROUND(L49*単価設定!$B$8,0))</f>
        <v/>
      </c>
    </row>
    <row r="50" customFormat="false" ht="21" hidden="false" customHeight="true" outlineLevel="0" collapsed="false">
      <c r="A50" s="17" t="n">
        <v>39</v>
      </c>
      <c r="B50" s="26"/>
      <c r="C50" s="19"/>
      <c r="D50" s="19"/>
      <c r="E50" s="19"/>
      <c r="F50" s="20" t="str">
        <f aca="false">IF(C50="","",ROUNDDOWN(L50*単価設定!$B$7,0))</f>
        <v/>
      </c>
      <c r="G50" s="20" t="str">
        <f aca="false">IF(C50="","",H50-F50)</f>
        <v/>
      </c>
      <c r="H50" s="21" t="str">
        <f aca="false">IF(C50="","",ROUNDDOWN((L50+M50)*単価設定!$B$7,0))</f>
        <v/>
      </c>
      <c r="I50" s="22"/>
      <c r="J50" s="28"/>
      <c r="L50" s="0" t="str">
        <f aca="false">IF(C50="","",単価設定!$B$4+IF(D50="○",単価設定!$B$5,0)+IF(E50="○",単価設定!$B$6,0))</f>
        <v/>
      </c>
      <c r="M50" s="0" t="str">
        <f aca="false">IF(C50="","",ROUND(L50*単価設定!$B$8,0))</f>
        <v/>
      </c>
    </row>
    <row r="51" customFormat="false" ht="21" hidden="false" customHeight="true" outlineLevel="0" collapsed="false">
      <c r="A51" s="17" t="n">
        <v>40</v>
      </c>
      <c r="B51" s="26"/>
      <c r="C51" s="19"/>
      <c r="D51" s="19"/>
      <c r="E51" s="19"/>
      <c r="F51" s="20" t="str">
        <f aca="false">IF(C51="","",ROUNDDOWN(L51*単価設定!$B$7,0))</f>
        <v/>
      </c>
      <c r="G51" s="20" t="str">
        <f aca="false">IF(C51="","",H51-F51)</f>
        <v/>
      </c>
      <c r="H51" s="21" t="str">
        <f aca="false">IF(C51="","",ROUNDDOWN((L51+M51)*単価設定!$B$7,0))</f>
        <v/>
      </c>
      <c r="I51" s="22"/>
      <c r="J51" s="28"/>
      <c r="L51" s="0" t="str">
        <f aca="false">IF(C51="","",単価設定!$B$4+IF(D51="○",単価設定!$B$5,0)+IF(E51="○",単価設定!$B$6,0))</f>
        <v/>
      </c>
      <c r="M51" s="0" t="str">
        <f aca="false">IF(C51="","",ROUND(L51*単価設定!$B$8,0))</f>
        <v/>
      </c>
    </row>
    <row r="52" customFormat="false" ht="21" hidden="false" customHeight="true" outlineLevel="0" collapsed="false">
      <c r="A52" s="17" t="n">
        <v>41</v>
      </c>
      <c r="B52" s="26"/>
      <c r="C52" s="19"/>
      <c r="D52" s="19"/>
      <c r="E52" s="19"/>
      <c r="F52" s="20" t="str">
        <f aca="false">IF(C52="","",ROUNDDOWN(L52*単価設定!$B$7,0))</f>
        <v/>
      </c>
      <c r="G52" s="20" t="str">
        <f aca="false">IF(C52="","",H52-F52)</f>
        <v/>
      </c>
      <c r="H52" s="21" t="str">
        <f aca="false">IF(C52="","",ROUNDDOWN((L52+M52)*単価設定!$B$7,0))</f>
        <v/>
      </c>
      <c r="I52" s="22"/>
      <c r="J52" s="28"/>
      <c r="L52" s="0" t="str">
        <f aca="false">IF(C52="","",単価設定!$B$4+IF(D52="○",単価設定!$B$5,0)+IF(E52="○",単価設定!$B$6,0))</f>
        <v/>
      </c>
      <c r="M52" s="0" t="str">
        <f aca="false">IF(C52="","",ROUND(L52*単価設定!$B$8,0))</f>
        <v/>
      </c>
    </row>
    <row r="53" customFormat="false" ht="21" hidden="false" customHeight="true" outlineLevel="0" collapsed="false">
      <c r="A53" s="17" t="n">
        <v>42</v>
      </c>
      <c r="B53" s="26"/>
      <c r="C53" s="19"/>
      <c r="D53" s="19"/>
      <c r="E53" s="19"/>
      <c r="F53" s="20" t="str">
        <f aca="false">IF(C53="","",ROUNDDOWN(L53*単価設定!$B$7,0))</f>
        <v/>
      </c>
      <c r="G53" s="20" t="str">
        <f aca="false">IF(C53="","",H53-F53)</f>
        <v/>
      </c>
      <c r="H53" s="21" t="str">
        <f aca="false">IF(C53="","",ROUNDDOWN((L53+M53)*単価設定!$B$7,0))</f>
        <v/>
      </c>
      <c r="I53" s="22"/>
      <c r="J53" s="28"/>
      <c r="L53" s="0" t="str">
        <f aca="false">IF(C53="","",単価設定!$B$4+IF(D53="○",単価設定!$B$5,0)+IF(E53="○",単価設定!$B$6,0))</f>
        <v/>
      </c>
      <c r="M53" s="0" t="str">
        <f aca="false">IF(C53="","",ROUND(L53*単価設定!$B$8,0))</f>
        <v/>
      </c>
    </row>
    <row r="54" customFormat="false" ht="21" hidden="false" customHeight="true" outlineLevel="0" collapsed="false">
      <c r="A54" s="17" t="n">
        <v>43</v>
      </c>
      <c r="B54" s="26"/>
      <c r="C54" s="19"/>
      <c r="D54" s="19"/>
      <c r="E54" s="19"/>
      <c r="F54" s="20" t="str">
        <f aca="false">IF(C54="","",ROUNDDOWN(L54*単価設定!$B$7,0))</f>
        <v/>
      </c>
      <c r="G54" s="20" t="str">
        <f aca="false">IF(C54="","",H54-F54)</f>
        <v/>
      </c>
      <c r="H54" s="21" t="str">
        <f aca="false">IF(C54="","",ROUNDDOWN((L54+M54)*単価設定!$B$7,0))</f>
        <v/>
      </c>
      <c r="I54" s="22"/>
      <c r="J54" s="28"/>
      <c r="L54" s="0" t="str">
        <f aca="false">IF(C54="","",単価設定!$B$4+IF(D54="○",単価設定!$B$5,0)+IF(E54="○",単価設定!$B$6,0))</f>
        <v/>
      </c>
      <c r="M54" s="0" t="str">
        <f aca="false">IF(C54="","",ROUND(L54*単価設定!$B$8,0))</f>
        <v/>
      </c>
    </row>
    <row r="55" customFormat="false" ht="21" hidden="false" customHeight="true" outlineLevel="0" collapsed="false">
      <c r="A55" s="17" t="n">
        <v>44</v>
      </c>
      <c r="B55" s="26"/>
      <c r="C55" s="19"/>
      <c r="D55" s="19"/>
      <c r="E55" s="19"/>
      <c r="F55" s="20" t="str">
        <f aca="false">IF(C55="","",ROUNDDOWN(L55*単価設定!$B$7,0))</f>
        <v/>
      </c>
      <c r="G55" s="20" t="str">
        <f aca="false">IF(C55="","",H55-F55)</f>
        <v/>
      </c>
      <c r="H55" s="21" t="str">
        <f aca="false">IF(C55="","",ROUNDDOWN((L55+M55)*単価設定!$B$7,0))</f>
        <v/>
      </c>
      <c r="I55" s="22"/>
      <c r="J55" s="28"/>
      <c r="L55" s="0" t="str">
        <f aca="false">IF(C55="","",単価設定!$B$4+IF(D55="○",単価設定!$B$5,0)+IF(E55="○",単価設定!$B$6,0))</f>
        <v/>
      </c>
      <c r="M55" s="0" t="str">
        <f aca="false">IF(C55="","",ROUND(L55*単価設定!$B$8,0))</f>
        <v/>
      </c>
    </row>
    <row r="56" customFormat="false" ht="21" hidden="false" customHeight="true" outlineLevel="0" collapsed="false">
      <c r="A56" s="17" t="n">
        <v>45</v>
      </c>
      <c r="B56" s="26"/>
      <c r="C56" s="19"/>
      <c r="D56" s="19"/>
      <c r="E56" s="19"/>
      <c r="F56" s="20" t="str">
        <f aca="false">IF(C56="","",ROUNDDOWN(L56*単価設定!$B$7,0))</f>
        <v/>
      </c>
      <c r="G56" s="20" t="str">
        <f aca="false">IF(C56="","",H56-F56)</f>
        <v/>
      </c>
      <c r="H56" s="21" t="str">
        <f aca="false">IF(C56="","",ROUNDDOWN((L56+M56)*単価設定!$B$7,0))</f>
        <v/>
      </c>
      <c r="I56" s="22"/>
      <c r="J56" s="28"/>
      <c r="L56" s="0" t="str">
        <f aca="false">IF(C56="","",単価設定!$B$4+IF(D56="○",単価設定!$B$5,0)+IF(E56="○",単価設定!$B$6,0))</f>
        <v/>
      </c>
      <c r="M56" s="0" t="str">
        <f aca="false">IF(C56="","",ROUND(L56*単価設定!$B$8,0))</f>
        <v/>
      </c>
    </row>
    <row r="57" customFormat="false" ht="21" hidden="false" customHeight="true" outlineLevel="0" collapsed="false">
      <c r="A57" s="17" t="n">
        <v>46</v>
      </c>
      <c r="B57" s="26"/>
      <c r="C57" s="19"/>
      <c r="D57" s="19"/>
      <c r="E57" s="19"/>
      <c r="F57" s="20" t="str">
        <f aca="false">IF(C57="","",ROUNDDOWN(L57*単価設定!$B$7,0))</f>
        <v/>
      </c>
      <c r="G57" s="20" t="str">
        <f aca="false">IF(C57="","",H57-F57)</f>
        <v/>
      </c>
      <c r="H57" s="21" t="str">
        <f aca="false">IF(C57="","",ROUNDDOWN((L57+M57)*単価設定!$B$7,0))</f>
        <v/>
      </c>
      <c r="I57" s="22"/>
      <c r="J57" s="28"/>
      <c r="L57" s="0" t="str">
        <f aca="false">IF(C57="","",単価設定!$B$4+IF(D57="○",単価設定!$B$5,0)+IF(E57="○",単価設定!$B$6,0))</f>
        <v/>
      </c>
      <c r="M57" s="0" t="str">
        <f aca="false">IF(C57="","",ROUND(L57*単価設定!$B$8,0))</f>
        <v/>
      </c>
    </row>
    <row r="58" customFormat="false" ht="21" hidden="false" customHeight="true" outlineLevel="0" collapsed="false">
      <c r="A58" s="17" t="n">
        <v>47</v>
      </c>
      <c r="B58" s="26"/>
      <c r="C58" s="19"/>
      <c r="D58" s="19"/>
      <c r="E58" s="19"/>
      <c r="F58" s="20" t="str">
        <f aca="false">IF(C58="","",ROUNDDOWN(L58*単価設定!$B$7,0))</f>
        <v/>
      </c>
      <c r="G58" s="20" t="str">
        <f aca="false">IF(C58="","",H58-F58)</f>
        <v/>
      </c>
      <c r="H58" s="21" t="str">
        <f aca="false">IF(C58="","",ROUNDDOWN((L58+M58)*単価設定!$B$7,0))</f>
        <v/>
      </c>
      <c r="I58" s="22"/>
      <c r="J58" s="28"/>
      <c r="L58" s="0" t="str">
        <f aca="false">IF(C58="","",単価設定!$B$4+IF(D58="○",単価設定!$B$5,0)+IF(E58="○",単価設定!$B$6,0))</f>
        <v/>
      </c>
      <c r="M58" s="0" t="str">
        <f aca="false">IF(C58="","",ROUND(L58*単価設定!$B$8,0))</f>
        <v/>
      </c>
    </row>
    <row r="59" customFormat="false" ht="21" hidden="false" customHeight="true" outlineLevel="0" collapsed="false">
      <c r="A59" s="17" t="n">
        <v>48</v>
      </c>
      <c r="B59" s="26"/>
      <c r="C59" s="19"/>
      <c r="D59" s="19"/>
      <c r="E59" s="19"/>
      <c r="F59" s="20" t="str">
        <f aca="false">IF(C59="","",ROUNDDOWN(L59*単価設定!$B$7,0))</f>
        <v/>
      </c>
      <c r="G59" s="20" t="str">
        <f aca="false">IF(C59="","",H59-F59)</f>
        <v/>
      </c>
      <c r="H59" s="21" t="str">
        <f aca="false">IF(C59="","",ROUNDDOWN((L59+M59)*単価設定!$B$7,0))</f>
        <v/>
      </c>
      <c r="I59" s="22"/>
      <c r="J59" s="28"/>
      <c r="L59" s="0" t="str">
        <f aca="false">IF(C59="","",単価設定!$B$4+IF(D59="○",単価設定!$B$5,0)+IF(E59="○",単価設定!$B$6,0))</f>
        <v/>
      </c>
      <c r="M59" s="0" t="str">
        <f aca="false">IF(C59="","",ROUND(L59*単価設定!$B$8,0))</f>
        <v/>
      </c>
    </row>
    <row r="60" customFormat="false" ht="21" hidden="false" customHeight="true" outlineLevel="0" collapsed="false">
      <c r="A60" s="17" t="n">
        <v>49</v>
      </c>
      <c r="B60" s="26"/>
      <c r="C60" s="19"/>
      <c r="D60" s="19"/>
      <c r="E60" s="19"/>
      <c r="F60" s="20" t="str">
        <f aca="false">IF(C60="","",ROUNDDOWN(L60*単価設定!$B$7,0))</f>
        <v/>
      </c>
      <c r="G60" s="20" t="str">
        <f aca="false">IF(C60="","",H60-F60)</f>
        <v/>
      </c>
      <c r="H60" s="21" t="str">
        <f aca="false">IF(C60="","",ROUNDDOWN((L60+M60)*単価設定!$B$7,0))</f>
        <v/>
      </c>
      <c r="I60" s="22"/>
      <c r="J60" s="28"/>
      <c r="L60" s="0" t="str">
        <f aca="false">IF(C60="","",単価設定!$B$4+IF(D60="○",単価設定!$B$5,0)+IF(E60="○",単価設定!$B$6,0))</f>
        <v/>
      </c>
      <c r="M60" s="0" t="str">
        <f aca="false">IF(C60="","",ROUND(L60*単価設定!$B$8,0))</f>
        <v/>
      </c>
    </row>
    <row r="61" customFormat="false" ht="21" hidden="false" customHeight="true" outlineLevel="0" collapsed="false">
      <c r="A61" s="17" t="n">
        <v>50</v>
      </c>
      <c r="B61" s="26"/>
      <c r="C61" s="19"/>
      <c r="D61" s="19"/>
      <c r="E61" s="19"/>
      <c r="F61" s="20" t="str">
        <f aca="false">IF(C61="","",ROUNDDOWN(L61*単価設定!$B$7,0))</f>
        <v/>
      </c>
      <c r="G61" s="20" t="str">
        <f aca="false">IF(C61="","",H61-F61)</f>
        <v/>
      </c>
      <c r="H61" s="21" t="str">
        <f aca="false">IF(C61="","",ROUNDDOWN((L61+M61)*単価設定!$B$7,0))</f>
        <v/>
      </c>
      <c r="I61" s="22"/>
      <c r="J61" s="28"/>
      <c r="L61" s="0" t="str">
        <f aca="false">IF(C61="","",単価設定!$B$4+IF(D61="○",単価設定!$B$5,0)+IF(E61="○",単価設定!$B$6,0))</f>
        <v/>
      </c>
      <c r="M61" s="0" t="str">
        <f aca="false">IF(C61="","",ROUND(L61*単価設定!$B$8,0))</f>
        <v/>
      </c>
    </row>
    <row r="62" customFormat="false" ht="21" hidden="false" customHeight="true" outlineLevel="0" collapsed="false">
      <c r="A62" s="17" t="n">
        <v>51</v>
      </c>
      <c r="B62" s="26"/>
      <c r="C62" s="19"/>
      <c r="D62" s="19"/>
      <c r="E62" s="19"/>
      <c r="F62" s="20" t="str">
        <f aca="false">IF(C62="","",ROUNDDOWN(L62*単価設定!$B$7,0))</f>
        <v/>
      </c>
      <c r="G62" s="20" t="str">
        <f aca="false">IF(C62="","",H62-F62)</f>
        <v/>
      </c>
      <c r="H62" s="21" t="str">
        <f aca="false">IF(C62="","",ROUNDDOWN((L62+M62)*単価設定!$B$7,0))</f>
        <v/>
      </c>
      <c r="I62" s="22"/>
      <c r="J62" s="28"/>
      <c r="L62" s="0" t="str">
        <f aca="false">IF(C62="","",単価設定!$B$4+IF(D62="○",単価設定!$B$5,0)+IF(E62="○",単価設定!$B$6,0))</f>
        <v/>
      </c>
      <c r="M62" s="0" t="str">
        <f aca="false">IF(C62="","",ROUND(L62*単価設定!$B$8,0))</f>
        <v/>
      </c>
    </row>
    <row r="63" customFormat="false" ht="21" hidden="false" customHeight="true" outlineLevel="0" collapsed="false">
      <c r="A63" s="17" t="n">
        <v>52</v>
      </c>
      <c r="B63" s="26"/>
      <c r="C63" s="19"/>
      <c r="D63" s="19"/>
      <c r="E63" s="19"/>
      <c r="F63" s="20" t="str">
        <f aca="false">IF(C63="","",ROUNDDOWN(L63*単価設定!$B$7,0))</f>
        <v/>
      </c>
      <c r="G63" s="20" t="str">
        <f aca="false">IF(C63="","",H63-F63)</f>
        <v/>
      </c>
      <c r="H63" s="21" t="str">
        <f aca="false">IF(C63="","",ROUNDDOWN((L63+M63)*単価設定!$B$7,0))</f>
        <v/>
      </c>
      <c r="I63" s="22"/>
      <c r="J63" s="28"/>
      <c r="L63" s="0" t="str">
        <f aca="false">IF(C63="","",単価設定!$B$4+IF(D63="○",単価設定!$B$5,0)+IF(E63="○",単価設定!$B$6,0))</f>
        <v/>
      </c>
      <c r="M63" s="0" t="str">
        <f aca="false">IF(C63="","",ROUND(L63*単価設定!$B$8,0))</f>
        <v/>
      </c>
    </row>
    <row r="64" customFormat="false" ht="21" hidden="false" customHeight="true" outlineLevel="0" collapsed="false">
      <c r="A64" s="17" t="n">
        <v>53</v>
      </c>
      <c r="B64" s="26"/>
      <c r="C64" s="19"/>
      <c r="D64" s="19"/>
      <c r="E64" s="19"/>
      <c r="F64" s="20" t="str">
        <f aca="false">IF(C64="","",ROUNDDOWN(L64*単価設定!$B$7,0))</f>
        <v/>
      </c>
      <c r="G64" s="20" t="str">
        <f aca="false">IF(C64="","",H64-F64)</f>
        <v/>
      </c>
      <c r="H64" s="21" t="str">
        <f aca="false">IF(C64="","",ROUNDDOWN((L64+M64)*単価設定!$B$7,0))</f>
        <v/>
      </c>
      <c r="I64" s="22"/>
      <c r="J64" s="28"/>
      <c r="L64" s="0" t="str">
        <f aca="false">IF(C64="","",単価設定!$B$4+IF(D64="○",単価設定!$B$5,0)+IF(E64="○",単価設定!$B$6,0))</f>
        <v/>
      </c>
      <c r="M64" s="0" t="str">
        <f aca="false">IF(C64="","",ROUND(L64*単価設定!$B$8,0))</f>
        <v/>
      </c>
    </row>
    <row r="65" customFormat="false" ht="21" hidden="false" customHeight="true" outlineLevel="0" collapsed="false">
      <c r="A65" s="17" t="n">
        <v>54</v>
      </c>
      <c r="B65" s="26"/>
      <c r="C65" s="19"/>
      <c r="D65" s="19"/>
      <c r="E65" s="19"/>
      <c r="F65" s="20" t="str">
        <f aca="false">IF(C65="","",ROUNDDOWN(L65*単価設定!$B$7,0))</f>
        <v/>
      </c>
      <c r="G65" s="20" t="str">
        <f aca="false">IF(C65="","",H65-F65)</f>
        <v/>
      </c>
      <c r="H65" s="21" t="str">
        <f aca="false">IF(C65="","",ROUNDDOWN((L65+M65)*単価設定!$B$7,0))</f>
        <v/>
      </c>
      <c r="I65" s="22"/>
      <c r="J65" s="28"/>
      <c r="L65" s="0" t="str">
        <f aca="false">IF(C65="","",単価設定!$B$4+IF(D65="○",単価設定!$B$5,0)+IF(E65="○",単価設定!$B$6,0))</f>
        <v/>
      </c>
      <c r="M65" s="0" t="str">
        <f aca="false">IF(C65="","",ROUND(L65*単価設定!$B$8,0))</f>
        <v/>
      </c>
    </row>
    <row r="66" customFormat="false" ht="21" hidden="false" customHeight="true" outlineLevel="0" collapsed="false">
      <c r="A66" s="17" t="n">
        <v>55</v>
      </c>
      <c r="B66" s="26"/>
      <c r="C66" s="19"/>
      <c r="D66" s="19"/>
      <c r="E66" s="19"/>
      <c r="F66" s="20" t="str">
        <f aca="false">IF(C66="","",ROUNDDOWN(L66*単価設定!$B$7,0))</f>
        <v/>
      </c>
      <c r="G66" s="20" t="str">
        <f aca="false">IF(C66="","",H66-F66)</f>
        <v/>
      </c>
      <c r="H66" s="21" t="str">
        <f aca="false">IF(C66="","",ROUNDDOWN((L66+M66)*単価設定!$B$7,0))</f>
        <v/>
      </c>
      <c r="I66" s="22"/>
      <c r="J66" s="28"/>
      <c r="L66" s="0" t="str">
        <f aca="false">IF(C66="","",単価設定!$B$4+IF(D66="○",単価設定!$B$5,0)+IF(E66="○",単価設定!$B$6,0))</f>
        <v/>
      </c>
      <c r="M66" s="0" t="str">
        <f aca="false">IF(C66="","",ROUND(L66*単価設定!$B$8,0))</f>
        <v/>
      </c>
    </row>
    <row r="67" customFormat="false" ht="21" hidden="false" customHeight="true" outlineLevel="0" collapsed="false">
      <c r="A67" s="17" t="n">
        <v>56</v>
      </c>
      <c r="B67" s="26"/>
      <c r="C67" s="19"/>
      <c r="D67" s="19"/>
      <c r="E67" s="19"/>
      <c r="F67" s="20" t="str">
        <f aca="false">IF(C67="","",ROUNDDOWN(L67*単価設定!$B$7,0))</f>
        <v/>
      </c>
      <c r="G67" s="20" t="str">
        <f aca="false">IF(C67="","",H67-F67)</f>
        <v/>
      </c>
      <c r="H67" s="21" t="str">
        <f aca="false">IF(C67="","",ROUNDDOWN((L67+M67)*単価設定!$B$7,0))</f>
        <v/>
      </c>
      <c r="I67" s="22"/>
      <c r="J67" s="28"/>
      <c r="L67" s="0" t="str">
        <f aca="false">IF(C67="","",単価設定!$B$4+IF(D67="○",単価設定!$B$5,0)+IF(E67="○",単価設定!$B$6,0))</f>
        <v/>
      </c>
      <c r="M67" s="0" t="str">
        <f aca="false">IF(C67="","",ROUND(L67*単価設定!$B$8,0))</f>
        <v/>
      </c>
    </row>
    <row r="68" customFormat="false" ht="21" hidden="false" customHeight="true" outlineLevel="0" collapsed="false">
      <c r="A68" s="17" t="n">
        <v>57</v>
      </c>
      <c r="B68" s="26"/>
      <c r="C68" s="19"/>
      <c r="D68" s="19"/>
      <c r="E68" s="19"/>
      <c r="F68" s="20" t="str">
        <f aca="false">IF(C68="","",ROUNDDOWN(L68*単価設定!$B$7,0))</f>
        <v/>
      </c>
      <c r="G68" s="20" t="str">
        <f aca="false">IF(C68="","",H68-F68)</f>
        <v/>
      </c>
      <c r="H68" s="21" t="str">
        <f aca="false">IF(C68="","",ROUNDDOWN((L68+M68)*単価設定!$B$7,0))</f>
        <v/>
      </c>
      <c r="I68" s="22"/>
      <c r="J68" s="28"/>
      <c r="L68" s="0" t="str">
        <f aca="false">IF(C68="","",単価設定!$B$4+IF(D68="○",単価設定!$B$5,0)+IF(E68="○",単価設定!$B$6,0))</f>
        <v/>
      </c>
      <c r="M68" s="0" t="str">
        <f aca="false">IF(C68="","",ROUND(L68*単価設定!$B$8,0))</f>
        <v/>
      </c>
    </row>
    <row r="69" customFormat="false" ht="21" hidden="false" customHeight="true" outlineLevel="0" collapsed="false">
      <c r="A69" s="17" t="n">
        <v>58</v>
      </c>
      <c r="B69" s="26"/>
      <c r="C69" s="19"/>
      <c r="D69" s="19"/>
      <c r="E69" s="19"/>
      <c r="F69" s="20" t="str">
        <f aca="false">IF(C69="","",ROUNDDOWN(L69*単価設定!$B$7,0))</f>
        <v/>
      </c>
      <c r="G69" s="20" t="str">
        <f aca="false">IF(C69="","",H69-F69)</f>
        <v/>
      </c>
      <c r="H69" s="21" t="str">
        <f aca="false">IF(C69="","",ROUNDDOWN((L69+M69)*単価設定!$B$7,0))</f>
        <v/>
      </c>
      <c r="I69" s="22"/>
      <c r="J69" s="28"/>
      <c r="L69" s="0" t="str">
        <f aca="false">IF(C69="","",単価設定!$B$4+IF(D69="○",単価設定!$B$5,0)+IF(E69="○",単価設定!$B$6,0))</f>
        <v/>
      </c>
      <c r="M69" s="0" t="str">
        <f aca="false">IF(C69="","",ROUND(L69*単価設定!$B$8,0))</f>
        <v/>
      </c>
    </row>
    <row r="70" customFormat="false" ht="21" hidden="false" customHeight="true" outlineLevel="0" collapsed="false">
      <c r="A70" s="17" t="n">
        <v>59</v>
      </c>
      <c r="B70" s="26"/>
      <c r="C70" s="19"/>
      <c r="D70" s="19"/>
      <c r="E70" s="19"/>
      <c r="F70" s="20" t="str">
        <f aca="false">IF(C70="","",ROUNDDOWN(L70*単価設定!$B$7,0))</f>
        <v/>
      </c>
      <c r="G70" s="20" t="str">
        <f aca="false">IF(C70="","",H70-F70)</f>
        <v/>
      </c>
      <c r="H70" s="21" t="str">
        <f aca="false">IF(C70="","",ROUNDDOWN((L70+M70)*単価設定!$B$7,0))</f>
        <v/>
      </c>
      <c r="I70" s="22"/>
      <c r="J70" s="28"/>
      <c r="L70" s="0" t="str">
        <f aca="false">IF(C70="","",単価設定!$B$4+IF(D70="○",単価設定!$B$5,0)+IF(E70="○",単価設定!$B$6,0))</f>
        <v/>
      </c>
      <c r="M70" s="0" t="str">
        <f aca="false">IF(C70="","",ROUND(L70*単価設定!$B$8,0))</f>
        <v/>
      </c>
    </row>
    <row r="71" customFormat="false" ht="21" hidden="false" customHeight="true" outlineLevel="0" collapsed="false">
      <c r="A71" s="17" t="n">
        <v>60</v>
      </c>
      <c r="B71" s="26"/>
      <c r="C71" s="19"/>
      <c r="D71" s="19"/>
      <c r="E71" s="19"/>
      <c r="F71" s="20" t="str">
        <f aca="false">IF(C71="","",ROUNDDOWN(L71*単価設定!$B$7,0))</f>
        <v/>
      </c>
      <c r="G71" s="20" t="str">
        <f aca="false">IF(C71="","",H71-F71)</f>
        <v/>
      </c>
      <c r="H71" s="21" t="str">
        <f aca="false">IF(C71="","",ROUNDDOWN((L71+M71)*単価設定!$B$7,0))</f>
        <v/>
      </c>
      <c r="I71" s="22"/>
      <c r="J71" s="28"/>
      <c r="L71" s="0" t="str">
        <f aca="false">IF(C71="","",単価設定!$B$4+IF(D71="○",単価設定!$B$5,0)+IF(E71="○",単価設定!$B$6,0))</f>
        <v/>
      </c>
      <c r="M71" s="0" t="str">
        <f aca="false">IF(C71="","",ROUND(L71*単価設定!$B$8,0))</f>
        <v/>
      </c>
    </row>
  </sheetData>
  <sheetProtection sheet="true" formatColumns="false" formatRows="false"/>
  <mergeCells count="15">
    <mergeCell ref="I1:J1"/>
    <mergeCell ref="A3:J3"/>
    <mergeCell ref="A4:J4"/>
    <mergeCell ref="A6:C6"/>
    <mergeCell ref="D6:E6"/>
    <mergeCell ref="H6:J6"/>
    <mergeCell ref="A7:C7"/>
    <mergeCell ref="D7:E7"/>
    <mergeCell ref="H7:J7"/>
    <mergeCell ref="A8:C8"/>
    <mergeCell ref="D8:E8"/>
    <mergeCell ref="F8:J8"/>
    <mergeCell ref="A9:J9"/>
    <mergeCell ref="D10:E10"/>
    <mergeCell ref="F10:H10"/>
  </mergeCells>
  <dataValidations count="3">
    <dataValidation allowBlank="true" error="算定する場合は「○」を選択してください（算定しない場合は空欄）。" errorStyle="stop" errorTitle="加算" operator="between" showDropDown="false" showErrorMessage="true" showInputMessage="false" sqref="D12:E71" type="list">
      <formula1>"○"</formula1>
      <formula2>0</formula2>
    </dataValidation>
    <dataValidation allowBlank="true" error="日付を入力してください（例：2026/10/1）。" errorStyle="stop" operator="greaterThan" showDropDown="false" showErrorMessage="true" showInputMessage="false" sqref="I1 I12:I71" type="date">
      <formula1>36526</formula1>
      <formula2>0</formula2>
    </dataValidation>
    <dataValidation allowBlank="true" error="リストから選択してください。" errorStyle="stop" errorTitle="提供月" operator="between" showDropDown="false" showErrorMessage="true" showInputMessage="false" sqref="C12:C71" type="list">
      <formula1>単価設定!$E$4:$E$15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2"/>
  <pageSetup blackAndWhite="true" paperSize="9" scale="100" fitToWidth="1" fitToHeight="0" pageOrder="downThenOver" orientation="portrait" draft="false" cellComments="none" horizontalDpi="300" verticalDpi="300" copies="1"/>
  <headerFooter differentFirst="false" differentOddEven="false">
    <oddHeader/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50"/>
    <col collapsed="false" customWidth="true" hidden="false" outlineLevel="0" max="6" min="4" style="0" width="14"/>
  </cols>
  <sheetData>
    <row r="1" customFormat="false" ht="16.15" hidden="false" customHeight="false" outlineLevel="0" collapsed="false">
      <c r="A1" s="29" t="s">
        <v>32</v>
      </c>
    </row>
    <row r="2" customFormat="false" ht="15" hidden="false" customHeight="false" outlineLevel="0" collapsed="false">
      <c r="A2" s="30" t="s">
        <v>33</v>
      </c>
    </row>
    <row r="3" customFormat="false" ht="15" hidden="false" customHeight="false" outlineLevel="0" collapsed="false">
      <c r="A3" s="31" t="s">
        <v>34</v>
      </c>
      <c r="B3" s="31" t="s">
        <v>35</v>
      </c>
      <c r="C3" s="31" t="s">
        <v>36</v>
      </c>
      <c r="E3" s="31" t="s">
        <v>37</v>
      </c>
    </row>
    <row r="4" customFormat="false" ht="29.85" hidden="false" customHeight="false" outlineLevel="0" collapsed="false">
      <c r="A4" s="32" t="s">
        <v>38</v>
      </c>
      <c r="B4" s="33" t="n">
        <v>442</v>
      </c>
      <c r="C4" s="32" t="s">
        <v>39</v>
      </c>
      <c r="E4" s="17" t="s">
        <v>40</v>
      </c>
    </row>
    <row r="5" customFormat="false" ht="15" hidden="false" customHeight="false" outlineLevel="0" collapsed="false">
      <c r="A5" s="32" t="s">
        <v>41</v>
      </c>
      <c r="B5" s="33" t="n">
        <v>300</v>
      </c>
      <c r="C5" s="34" t="s">
        <v>42</v>
      </c>
      <c r="E5" s="17" t="s">
        <v>43</v>
      </c>
    </row>
    <row r="6" customFormat="false" ht="15" hidden="false" customHeight="false" outlineLevel="0" collapsed="false">
      <c r="A6" s="32" t="s">
        <v>44</v>
      </c>
      <c r="B6" s="33" t="n">
        <v>300</v>
      </c>
      <c r="C6" s="34" t="s">
        <v>42</v>
      </c>
      <c r="E6" s="17" t="s">
        <v>45</v>
      </c>
    </row>
    <row r="7" customFormat="false" ht="15" hidden="false" customHeight="false" outlineLevel="0" collapsed="false">
      <c r="A7" s="32" t="s">
        <v>46</v>
      </c>
      <c r="B7" s="35" t="n">
        <v>10</v>
      </c>
      <c r="C7" s="34" t="s">
        <v>47</v>
      </c>
      <c r="E7" s="17" t="s">
        <v>48</v>
      </c>
    </row>
    <row r="8" customFormat="false" ht="29.85" hidden="false" customHeight="false" outlineLevel="0" collapsed="false">
      <c r="A8" s="32" t="s">
        <v>49</v>
      </c>
      <c r="B8" s="36" t="n">
        <v>0.021</v>
      </c>
      <c r="C8" s="32" t="s">
        <v>50</v>
      </c>
      <c r="E8" s="17" t="s">
        <v>51</v>
      </c>
    </row>
    <row r="9" customFormat="false" ht="15" hidden="false" customHeight="false" outlineLevel="0" collapsed="false">
      <c r="E9" s="17" t="s">
        <v>52</v>
      </c>
    </row>
    <row r="10" customFormat="false" ht="15" hidden="false" customHeight="false" outlineLevel="0" collapsed="false">
      <c r="A10" s="37" t="s">
        <v>53</v>
      </c>
      <c r="E10" s="17" t="s">
        <v>25</v>
      </c>
    </row>
    <row r="11" customFormat="false" ht="15" hidden="false" customHeight="false" outlineLevel="0" collapsed="false">
      <c r="A11" s="38" t="s">
        <v>54</v>
      </c>
      <c r="E11" s="17" t="s">
        <v>55</v>
      </c>
    </row>
    <row r="12" customFormat="false" ht="15" hidden="false" customHeight="false" outlineLevel="0" collapsed="false">
      <c r="A12" s="38" t="s">
        <v>56</v>
      </c>
      <c r="E12" s="17" t="s">
        <v>57</v>
      </c>
    </row>
    <row r="13" customFormat="false" ht="15" hidden="false" customHeight="false" outlineLevel="0" collapsed="false">
      <c r="A13" s="38" t="s">
        <v>58</v>
      </c>
      <c r="E13" s="17" t="s">
        <v>59</v>
      </c>
    </row>
    <row r="14" customFormat="false" ht="15" hidden="false" customHeight="false" outlineLevel="0" collapsed="false">
      <c r="A14" s="38" t="s">
        <v>60</v>
      </c>
      <c r="E14" s="17" t="s">
        <v>61</v>
      </c>
    </row>
    <row r="15" customFormat="false" ht="15" hidden="false" customHeight="false" outlineLevel="0" collapsed="false">
      <c r="E15" s="17" t="s">
        <v>62</v>
      </c>
    </row>
    <row r="16" customFormat="false" ht="15" hidden="false" customHeight="false" outlineLevel="0" collapsed="false">
      <c r="A16" s="37" t="s">
        <v>63</v>
      </c>
    </row>
    <row r="17" customFormat="false" ht="15" hidden="false" customHeight="false" outlineLevel="0" collapsed="false">
      <c r="A17" s="31" t="s">
        <v>64</v>
      </c>
      <c r="B17" s="31" t="s">
        <v>65</v>
      </c>
      <c r="C17" s="31" t="s">
        <v>66</v>
      </c>
      <c r="D17" s="31" t="s">
        <v>67</v>
      </c>
    </row>
    <row r="18" customFormat="false" ht="15" hidden="false" customHeight="false" outlineLevel="0" collapsed="false">
      <c r="A18" s="39" t="s">
        <v>68</v>
      </c>
      <c r="B18" s="39" t="n">
        <f aca="false">B4</f>
        <v>442</v>
      </c>
      <c r="C18" s="39" t="n">
        <f aca="false">ROUND(B18*$B$8,0)</f>
        <v>9</v>
      </c>
      <c r="D18" s="40" t="n">
        <f aca="false">ROUNDDOWN((B18+C18)*$B$7,0)</f>
        <v>4510</v>
      </c>
    </row>
    <row r="19" customFormat="false" ht="15" hidden="false" customHeight="false" outlineLevel="0" collapsed="false">
      <c r="A19" s="39" t="s">
        <v>69</v>
      </c>
      <c r="B19" s="39" t="n">
        <f aca="false">B4+B5</f>
        <v>742</v>
      </c>
      <c r="C19" s="39" t="n">
        <f aca="false">ROUND(B19*$B$8,0)</f>
        <v>16</v>
      </c>
      <c r="D19" s="40" t="n">
        <f aca="false">ROUNDDOWN((B19+C19)*$B$7,0)</f>
        <v>7580</v>
      </c>
    </row>
    <row r="20" customFormat="false" ht="15" hidden="false" customHeight="false" outlineLevel="0" collapsed="false">
      <c r="A20" s="39" t="s">
        <v>70</v>
      </c>
      <c r="B20" s="39" t="n">
        <f aca="false">B4+B6</f>
        <v>742</v>
      </c>
      <c r="C20" s="39" t="n">
        <f aca="false">ROUND(B20*$B$8,0)</f>
        <v>16</v>
      </c>
      <c r="D20" s="40" t="n">
        <f aca="false">ROUNDDOWN((B20+C20)*$B$7,0)</f>
        <v>7580</v>
      </c>
    </row>
    <row r="21" customFormat="false" ht="15" hidden="false" customHeight="false" outlineLevel="0" collapsed="false">
      <c r="A21" s="39" t="s">
        <v>71</v>
      </c>
      <c r="B21" s="39" t="n">
        <f aca="false">B4+B5+B6</f>
        <v>1042</v>
      </c>
      <c r="C21" s="39" t="n">
        <f aca="false">ROUND(B21*$B$8,0)</f>
        <v>22</v>
      </c>
      <c r="D21" s="40" t="n">
        <f aca="false">ROUNDDOWN((B21+C21)*$B$7,0)</f>
        <v>10640</v>
      </c>
    </row>
    <row r="23" customFormat="false" ht="15" hidden="false" customHeight="false" outlineLevel="0" collapsed="false">
      <c r="A23" s="41" t="s">
        <v>72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2026-10-07T05:52:13Z</dcterms:created>
  <dc:creator>openpyxl</dc:creator>
  <dc:description/>
  <dc:language>en-US</dc:language>
  <cp:lastModifiedBy/>
  <dcterms:modified xsi:type="dcterms:W3CDTF">2026-10-07T05:52:13Z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